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10&quot;а&quot;" sheetId="1" r:id="rId1"/>
  </sheets>
  <externalReferences>
    <externalReference r:id="rId2"/>
  </externalReferences>
  <definedNames>
    <definedName name="_xlnm.Print_Area" localSheetId="0">'10"а"'!$A$1:$I$59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I26" i="1"/>
  <c r="D35" i="1" s="1"/>
  <c r="I24" i="1"/>
  <c r="I23" i="1"/>
  <c r="I22" i="1"/>
  <c r="I21" i="1"/>
  <c r="B20" i="1"/>
  <c r="I19" i="1"/>
  <c r="B19" i="1"/>
  <c r="I18" i="1"/>
  <c r="B18" i="1"/>
  <c r="I17" i="1"/>
  <c r="I16" i="1"/>
  <c r="I15" i="1"/>
  <c r="I14" i="1"/>
  <c r="I11" i="1"/>
  <c r="I13" i="1" l="1"/>
  <c r="I33" i="1" s="1"/>
  <c r="I41" i="1" s="1"/>
  <c r="E36" i="1"/>
  <c r="E35" i="1"/>
  <c r="D37" i="1"/>
</calcChain>
</file>

<file path=xl/sharedStrings.xml><?xml version="1.0" encoding="utf-8"?>
<sst xmlns="http://schemas.openxmlformats.org/spreadsheetml/2006/main" count="100" uniqueCount="65">
  <si>
    <t xml:space="preserve"> пгт. Зеленогорский,  ул. Центральная,  дом  № 10а 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</si>
  <si>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</si>
  <si>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</si>
  <si>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</si>
  <si>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</si>
  <si>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</si>
  <si>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</si>
  <si>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</si>
  <si>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</si>
  <si>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</si>
  <si>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</si>
  <si>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</si>
  <si>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</si>
  <si>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</si>
  <si>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</si>
  <si>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</si>
  <si>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</si>
  <si>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</si>
  <si>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</si>
  <si>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</si>
  <si>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</si>
  <si>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</si>
  <si>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3431,37/12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</si>
  <si>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</si>
  <si>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</si>
  <si>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</si>
  <si>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</si>
  <si>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</si>
  <si>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</si>
  <si>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</si>
  <si>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</si>
  <si>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</si>
  <si>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Обслуживание лифтов</t>
  </si>
  <si>
    <t>Текущий ремонт</t>
  </si>
  <si>
    <t>10а-3С от 09.04.2024г.</t>
  </si>
  <si>
    <t>Замена муфты на стояке водоснабжения, кв.51</t>
  </si>
  <si>
    <t>шт.</t>
  </si>
  <si>
    <t>10а-4Р от 10.05.2024г.</t>
  </si>
  <si>
    <t>Выборочный ремонт и восстановление герметизации стыков межпанельных швов</t>
  </si>
  <si>
    <t>п.м.</t>
  </si>
  <si>
    <t>10а-6С от 19.07.2024г.</t>
  </si>
  <si>
    <t>Замена участка стояка отпления, кв.30</t>
  </si>
  <si>
    <t>10а-8С от 18.09.2024г.</t>
  </si>
  <si>
    <t>Замена грязевика на теплоузле №1 в подвале</t>
  </si>
  <si>
    <t>10а-9С от 21.10.2024г.</t>
  </si>
  <si>
    <t>Замена сборки на стояке подъездного отопления</t>
  </si>
  <si>
    <t>10а-10С от 25.12.2024г.</t>
  </si>
  <si>
    <t>Замена участков стояка ГВС на подаче и обратке</t>
  </si>
  <si>
    <t>Итого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</si>
  <si>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</si>
  <si>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</si>
  <si>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</si>
  <si>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</si>
  <si>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</si>
  <si>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</si>
  <si>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снижение</t>
  </si>
  <si>
    <t>на 01.01.2024г. - 128676,77</t>
  </si>
  <si>
    <t>2024г. 78644,8</t>
  </si>
  <si>
    <t>Сумму превышения 50031,97  учесть в 2025 году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</si>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</sst>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1" fontId="1" fillId="0" borderId="7" xfId="0" applyNumberFormat="1" applyFont="1" applyBorder="1"/>
    <xf numFmtId="1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4" fontId="1" fillId="0" borderId="5" xfId="0" applyNumberFormat="1" applyFont="1" applyBorder="1"/>
    <xf numFmtId="1" fontId="1" fillId="0" borderId="11" xfId="0" applyNumberFormat="1" applyFont="1" applyBorder="1"/>
    <xf numFmtId="1" fontId="1" fillId="0" borderId="10" xfId="0" applyNumberFormat="1" applyFont="1" applyBorder="1"/>
    <xf numFmtId="0" fontId="1" fillId="0" borderId="8" xfId="0" applyFont="1" applyBorder="1"/>
    <xf numFmtId="4" fontId="1" fillId="0" borderId="8" xfId="0" applyNumberFormat="1" applyFont="1" applyBorder="1"/>
    <xf numFmtId="164" fontId="3" fillId="0" borderId="8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4" fontId="4" fillId="0" borderId="8" xfId="0" applyNumberFormat="1" applyFont="1" applyBorder="1"/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/>
    <xf numFmtId="0" fontId="1" fillId="0" borderId="10" xfId="0" applyFont="1" applyBorder="1"/>
    <xf numFmtId="0" fontId="4" fillId="0" borderId="8" xfId="0" applyFont="1" applyBorder="1"/>
    <xf numFmtId="2" fontId="0" fillId="0" borderId="0" xfId="0" applyNumberFormat="1" applyFont="1"/>
    <xf numFmtId="2" fontId="1" fillId="0" borderId="8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2" fontId="5" fillId="0" borderId="15" xfId="0" applyNumberFormat="1" applyFont="1" applyBorder="1" applyAlignment="1">
      <alignment horizontal="center" wrapText="1"/>
    </xf>
    <xf numFmtId="2" fontId="5" fillId="0" borderId="8" xfId="0" applyNumberFormat="1" applyFont="1" applyBorder="1" applyAlignment="1">
      <alignment horizontal="center" wrapText="1"/>
    </xf>
    <xf numFmtId="2" fontId="6" fillId="0" borderId="15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2" fontId="1" fillId="0" borderId="11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4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/>
    <xf numFmtId="0" fontId="1" fillId="0" borderId="15" xfId="0" applyFont="1" applyBorder="1" applyAlignment="1">
      <alignment horizontal="center"/>
    </xf>
    <xf numFmtId="4" fontId="1" fillId="0" borderId="15" xfId="0" applyNumberFormat="1" applyFont="1" applyBorder="1" applyAlignment="1">
      <alignment horizontal="right"/>
    </xf>
    <xf numFmtId="0" fontId="8" fillId="0" borderId="15" xfId="0" applyFont="1" applyBorder="1" applyAlignment="1">
      <alignment horizontal="center" wrapText="1"/>
    </xf>
    <xf numFmtId="4" fontId="8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right"/>
    </xf>
    <xf numFmtId="0" fontId="9" fillId="0" borderId="0" xfId="0" applyFont="1"/>
    <xf numFmtId="4" fontId="1" fillId="0" borderId="15" xfId="0" applyNumberFormat="1" applyFont="1" applyBorder="1" applyAlignment="1">
      <alignment horizontal="right" wrapText="1"/>
    </xf>
    <xf numFmtId="9" fontId="1" fillId="0" borderId="15" xfId="0" applyNumberFormat="1" applyFont="1" applyBorder="1" applyAlignment="1">
      <alignment horizontal="right"/>
    </xf>
    <xf numFmtId="4" fontId="1" fillId="0" borderId="0" xfId="0" applyNumberFormat="1" applyFont="1" applyBorder="1"/>
    <xf numFmtId="10" fontId="1" fillId="0" borderId="15" xfId="0" applyNumberFormat="1" applyFont="1" applyBorder="1" applyAlignment="1">
      <alignment horizontal="right"/>
    </xf>
    <xf numFmtId="0" fontId="0" fillId="2" borderId="0" xfId="0" applyFont="1" applyFill="1"/>
    <xf numFmtId="0" fontId="1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4" fontId="1" fillId="2" borderId="0" xfId="0" applyNumberFormat="1" applyFont="1" applyFill="1" applyBorder="1" applyAlignment="1">
      <alignment horizontal="center" wrapText="1"/>
    </xf>
    <xf numFmtId="4" fontId="5" fillId="0" borderId="15" xfId="0" applyNumberFormat="1" applyFont="1" applyBorder="1" applyAlignment="1">
      <alignment horizontal="center" wrapText="1"/>
    </xf>
    <xf numFmtId="2" fontId="0" fillId="2" borderId="0" xfId="0" applyNumberFormat="1" applyFont="1" applyFill="1"/>
    <xf numFmtId="0" fontId="10" fillId="0" borderId="0" xfId="0" applyFont="1" applyAlignment="1">
      <alignment horizontal="right"/>
    </xf>
    <xf numFmtId="0" fontId="11" fillId="0" borderId="0" xfId="0" applyFont="1"/>
    <xf numFmtId="1" fontId="0" fillId="0" borderId="0" xfId="0" applyNumberFormat="1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Font="1" applyAlignment="1"/>
    <xf numFmtId="0" fontId="5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1" fontId="8" fillId="0" borderId="12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left"/>
    </xf>
    <xf numFmtId="4" fontId="1" fillId="0" borderId="15" xfId="0" applyNumberFormat="1" applyFont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4" fontId="0" fillId="0" borderId="14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2" fontId="7" fillId="0" borderId="12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2" fontId="1" fillId="0" borderId="12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RIST\OneDrive\&#1044;&#1086;&#1082;&#1091;&#1084;&#1077;&#1085;&#1090;&#1099;\MyChat\9%20-%20&#1069;&#1050;&#1054;&#1053;&#1054;&#1052;&#1048;&#1057;&#1058;\&#1054;&#1058;&#1063;&#1045;&#1058;&#1067;%20&#1087;&#1086;%20&#1052;&#1050;&#1044;\&#1056;&#1072;&#1079;&#1076;&#1077;&#1083;%20V%20&#1079;&#1072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а"/>
      <sheetName val="15"/>
      <sheetName val="17"/>
      <sheetName val="3"/>
      <sheetName val="406"/>
      <sheetName val="4а"/>
      <sheetName val="4в"/>
      <sheetName val="4д"/>
      <sheetName val="5"/>
      <sheetName val="6"/>
      <sheetName val="61"/>
      <sheetName val="66"/>
      <sheetName val="67"/>
      <sheetName val="7"/>
      <sheetName val="80"/>
      <sheetName val="81"/>
      <sheetName val="81а"/>
      <sheetName val="Борисово"/>
    </sheetNames>
    <sheetDataSet>
      <sheetData sheetId="0" refreshError="1">
        <row r="15">
          <cell r="B15" t="str">
            <v>Оплата труда производственного персонала (включая ИТР)</v>
          </cell>
        </row>
        <row r="19">
          <cell r="B19" t="str">
            <v>Абоненский отдел</v>
          </cell>
        </row>
        <row r="20">
          <cell r="B20" t="str">
            <v>Благоустройство территории</v>
          </cell>
        </row>
        <row r="22">
          <cell r="B22" t="str">
            <v>Дератизация и дезинсекция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59"/>
  <sheetViews>
    <sheetView tabSelected="1" topLeftCell="A42" zoomScale="115" zoomScaleNormal="115" workbookViewId="0">
      <selection activeCell="A43" sqref="A43:I62"/>
    </sheetView>
  </sheetViews>
  <sheetFormatPr defaultRowHeight="14.4" x14ac:dyDescent="0.3"/>
  <cols>
    <col min="1" max="1" width="16.21875" style="3" customWidth="1"/>
    <col min="2" max="3" width="8.88671875" style="3"/>
    <col min="4" max="4" width="19.88671875" style="3" customWidth="1"/>
    <col min="5" max="5" width="8.88671875" style="61"/>
    <col min="6" max="6" width="9" style="61" customWidth="1"/>
    <col min="7" max="7" width="10.33203125" style="3" customWidth="1"/>
    <col min="8" max="8" width="14.5546875" style="3" customWidth="1"/>
    <col min="9" max="9" width="50.5546875" style="62" customWidth="1"/>
    <col min="10" max="10" width="10.44140625" style="3" bestFit="1" customWidth="1"/>
    <col min="11" max="11" width="11.88671875" style="3" customWidth="1"/>
    <col min="12" max="16384" width="8.88671875" style="3"/>
  </cols>
  <sheetData>
    <row r="1" spans="1:11" x14ac:dyDescent="0.3">
      <c r="A1" s="1"/>
      <c r="B1" s="129" t="s">
        <v>64</v>
      </c>
      <c r="C1" s="127"/>
      <c r="D1" s="127"/>
      <c r="E1" s="127"/>
      <c r="F1" s="127"/>
      <c r="G1" s="127"/>
      <c r="H1" s="127"/>
      <c r="I1" s="127"/>
    </row>
    <row r="2" spans="1:11" x14ac:dyDescent="0.3">
      <c r="A2" s="1"/>
      <c r="B2" s="128" t="s">
        <v>0</v>
      </c>
      <c r="C2" s="128"/>
      <c r="D2" s="128"/>
      <c r="E2" s="128"/>
      <c r="F2" s="128"/>
      <c r="G2" s="128"/>
      <c r="H2" s="128"/>
      <c r="I2" s="128"/>
    </row>
    <row r="3" spans="1:11" x14ac:dyDescent="0.3">
      <c r="A3" s="92" t="s">
        <v>1</v>
      </c>
      <c r="B3" s="119" t="s">
        <v>2</v>
      </c>
      <c r="C3" s="119"/>
      <c r="D3" s="120"/>
      <c r="E3" s="125" t="s">
        <v>3</v>
      </c>
      <c r="F3" s="126"/>
      <c r="G3" s="6" t="s">
        <v>4</v>
      </c>
      <c r="H3" s="7" t="s">
        <v>5</v>
      </c>
      <c r="I3" s="8" t="s">
        <v>6</v>
      </c>
    </row>
    <row r="4" spans="1:11" x14ac:dyDescent="0.3">
      <c r="A4" s="93"/>
      <c r="B4" s="121"/>
      <c r="C4" s="121"/>
      <c r="D4" s="122"/>
      <c r="E4" s="9" t="s">
        <v>7</v>
      </c>
      <c r="F4" s="10"/>
      <c r="G4" s="11" t="s">
        <v>8</v>
      </c>
      <c r="H4" s="12" t="s">
        <v>9</v>
      </c>
      <c r="I4" s="13" t="s">
        <v>10</v>
      </c>
    </row>
    <row r="5" spans="1:11" x14ac:dyDescent="0.3">
      <c r="A5" s="93"/>
      <c r="B5" s="121"/>
      <c r="C5" s="121"/>
      <c r="D5" s="122"/>
      <c r="E5" s="115" t="s">
        <v>11</v>
      </c>
      <c r="F5" s="116"/>
      <c r="G5" s="11" t="s">
        <v>12</v>
      </c>
      <c r="H5" s="12" t="s">
        <v>13</v>
      </c>
      <c r="I5" s="13" t="s">
        <v>12</v>
      </c>
    </row>
    <row r="6" spans="1:11" x14ac:dyDescent="0.3">
      <c r="A6" s="93"/>
      <c r="B6" s="121"/>
      <c r="C6" s="121"/>
      <c r="D6" s="122"/>
      <c r="E6" s="115" t="s">
        <v>10</v>
      </c>
      <c r="F6" s="116"/>
      <c r="G6" s="11" t="s">
        <v>14</v>
      </c>
      <c r="H6" s="12" t="s">
        <v>10</v>
      </c>
      <c r="I6" s="13" t="s">
        <v>15</v>
      </c>
    </row>
    <row r="7" spans="1:11" x14ac:dyDescent="0.3">
      <c r="A7" s="93"/>
      <c r="B7" s="121"/>
      <c r="C7" s="121"/>
      <c r="D7" s="122"/>
      <c r="E7" s="115" t="s">
        <v>12</v>
      </c>
      <c r="F7" s="116"/>
      <c r="G7" s="12"/>
      <c r="H7" s="12" t="s">
        <v>12</v>
      </c>
      <c r="I7" s="13" t="s">
        <v>16</v>
      </c>
    </row>
    <row r="8" spans="1:11" x14ac:dyDescent="0.3">
      <c r="A8" s="93"/>
      <c r="B8" s="121"/>
      <c r="C8" s="121"/>
      <c r="D8" s="122"/>
      <c r="E8" s="115" t="s">
        <v>17</v>
      </c>
      <c r="F8" s="116"/>
      <c r="G8" s="12"/>
      <c r="H8" s="12" t="s">
        <v>17</v>
      </c>
      <c r="I8" s="13" t="s">
        <v>18</v>
      </c>
    </row>
    <row r="9" spans="1:11" x14ac:dyDescent="0.3">
      <c r="A9" s="93"/>
      <c r="B9" s="121"/>
      <c r="C9" s="121"/>
      <c r="D9" s="122"/>
      <c r="E9" s="115" t="s">
        <v>16</v>
      </c>
      <c r="F9" s="116"/>
      <c r="G9" s="12"/>
      <c r="H9" s="12" t="s">
        <v>19</v>
      </c>
      <c r="I9" s="14"/>
    </row>
    <row r="10" spans="1:11" x14ac:dyDescent="0.3">
      <c r="A10" s="94"/>
      <c r="B10" s="123"/>
      <c r="C10" s="123"/>
      <c r="D10" s="124"/>
      <c r="E10" s="15"/>
      <c r="F10" s="16"/>
      <c r="G10" s="17"/>
      <c r="H10" s="17" t="s">
        <v>20</v>
      </c>
      <c r="I10" s="18"/>
    </row>
    <row r="11" spans="1:11" x14ac:dyDescent="0.3">
      <c r="A11" s="19">
        <v>45691</v>
      </c>
      <c r="B11" s="107" t="s">
        <v>21</v>
      </c>
      <c r="C11" s="108"/>
      <c r="D11" s="109"/>
      <c r="E11" s="117" t="s">
        <v>22</v>
      </c>
      <c r="F11" s="118"/>
      <c r="G11" s="20" t="s">
        <v>23</v>
      </c>
      <c r="H11" s="21">
        <v>3.69</v>
      </c>
      <c r="I11" s="22">
        <f>3431.37*12*H11</f>
        <v>151941.06359999999</v>
      </c>
    </row>
    <row r="12" spans="1:11" x14ac:dyDescent="0.3">
      <c r="A12" s="23"/>
      <c r="B12" s="24"/>
      <c r="C12" s="24"/>
      <c r="D12" s="25"/>
      <c r="E12" s="26"/>
      <c r="F12" s="27"/>
      <c r="G12" s="17"/>
      <c r="H12" s="17"/>
      <c r="I12" s="18"/>
    </row>
    <row r="13" spans="1:11" x14ac:dyDescent="0.3">
      <c r="A13" s="19">
        <v>45691</v>
      </c>
      <c r="B13" s="107" t="s">
        <v>24</v>
      </c>
      <c r="C13" s="108"/>
      <c r="D13" s="109"/>
      <c r="E13" s="117" t="s">
        <v>22</v>
      </c>
      <c r="F13" s="118"/>
      <c r="G13" s="20" t="s">
        <v>23</v>
      </c>
      <c r="H13" s="28"/>
      <c r="I13" s="22">
        <f>I14+I15+I16+I17+I18+I19+I20+I21+I22+I23</f>
        <v>736651.152</v>
      </c>
      <c r="K13" s="29"/>
    </row>
    <row r="14" spans="1:11" ht="26.4" customHeight="1" x14ac:dyDescent="0.3">
      <c r="A14" s="30"/>
      <c r="B14" s="110" t="s">
        <v>25</v>
      </c>
      <c r="C14" s="111"/>
      <c r="D14" s="112"/>
      <c r="E14" s="113" t="s">
        <v>22</v>
      </c>
      <c r="F14" s="114"/>
      <c r="G14" s="31" t="s">
        <v>23</v>
      </c>
      <c r="H14" s="32">
        <v>6.6</v>
      </c>
      <c r="I14" s="18">
        <f>3431.37*12*H14</f>
        <v>271764.50400000002</v>
      </c>
    </row>
    <row r="15" spans="1:11" ht="27.6" customHeight="1" x14ac:dyDescent="0.3">
      <c r="A15" s="30"/>
      <c r="B15" s="110" t="s">
        <v>26</v>
      </c>
      <c r="C15" s="111"/>
      <c r="D15" s="112"/>
      <c r="E15" s="113" t="s">
        <v>22</v>
      </c>
      <c r="F15" s="114"/>
      <c r="G15" s="31" t="s">
        <v>23</v>
      </c>
      <c r="H15" s="32">
        <v>2.33</v>
      </c>
      <c r="I15" s="18">
        <f t="shared" ref="I15:I24" si="0">3431.37*12*H15</f>
        <v>95941.105200000005</v>
      </c>
    </row>
    <row r="16" spans="1:11" ht="25.8" customHeight="1" x14ac:dyDescent="0.3">
      <c r="A16" s="30"/>
      <c r="B16" s="110" t="s">
        <v>27</v>
      </c>
      <c r="C16" s="111"/>
      <c r="D16" s="112"/>
      <c r="E16" s="113" t="s">
        <v>22</v>
      </c>
      <c r="F16" s="114"/>
      <c r="G16" s="31" t="s">
        <v>23</v>
      </c>
      <c r="H16" s="32">
        <v>2.52</v>
      </c>
      <c r="I16" s="18">
        <f t="shared" si="0"/>
        <v>103764.62880000001</v>
      </c>
    </row>
    <row r="17" spans="1:9" ht="14.4" customHeight="1" x14ac:dyDescent="0.3">
      <c r="A17" s="30"/>
      <c r="B17" s="110" t="s">
        <v>28</v>
      </c>
      <c r="C17" s="111"/>
      <c r="D17" s="112"/>
      <c r="E17" s="113" t="s">
        <v>22</v>
      </c>
      <c r="F17" s="114"/>
      <c r="G17" s="31" t="s">
        <v>23</v>
      </c>
      <c r="H17" s="32">
        <v>4.88</v>
      </c>
      <c r="I17" s="18">
        <f t="shared" si="0"/>
        <v>200941.02720000001</v>
      </c>
    </row>
    <row r="18" spans="1:9" x14ac:dyDescent="0.3">
      <c r="A18" s="30"/>
      <c r="B18" s="110" t="str">
        <f>'[1]10а'!B19</f>
        <v>Абоненский отдел</v>
      </c>
      <c r="C18" s="111"/>
      <c r="D18" s="112"/>
      <c r="E18" s="113" t="s">
        <v>22</v>
      </c>
      <c r="F18" s="114"/>
      <c r="G18" s="31" t="s">
        <v>23</v>
      </c>
      <c r="H18" s="32">
        <v>0.42</v>
      </c>
      <c r="I18" s="18">
        <f t="shared" si="0"/>
        <v>17294.104800000001</v>
      </c>
    </row>
    <row r="19" spans="1:9" x14ac:dyDescent="0.3">
      <c r="A19" s="30"/>
      <c r="B19" s="110" t="str">
        <f>'[1]10а'!B20</f>
        <v>Благоустройство территории</v>
      </c>
      <c r="C19" s="111"/>
      <c r="D19" s="112"/>
      <c r="E19" s="113" t="s">
        <v>22</v>
      </c>
      <c r="F19" s="114"/>
      <c r="G19" s="31" t="s">
        <v>23</v>
      </c>
      <c r="H19" s="32">
        <v>0.08</v>
      </c>
      <c r="I19" s="18">
        <f t="shared" si="0"/>
        <v>3294.1152000000002</v>
      </c>
    </row>
    <row r="20" spans="1:9" x14ac:dyDescent="0.3">
      <c r="A20" s="30"/>
      <c r="B20" s="110" t="str">
        <f>'[1]10а'!B22</f>
        <v>Дератизация и дезинсекция</v>
      </c>
      <c r="C20" s="111"/>
      <c r="D20" s="112"/>
      <c r="E20" s="113" t="s">
        <v>22</v>
      </c>
      <c r="F20" s="114"/>
      <c r="G20" s="31" t="s">
        <v>23</v>
      </c>
      <c r="H20" s="32">
        <v>0.65</v>
      </c>
      <c r="I20" s="18">
        <v>3710.52</v>
      </c>
    </row>
    <row r="21" spans="1:9" ht="40.200000000000003" customHeight="1" x14ac:dyDescent="0.3">
      <c r="A21" s="30"/>
      <c r="B21" s="110" t="s">
        <v>29</v>
      </c>
      <c r="C21" s="111"/>
      <c r="D21" s="112"/>
      <c r="E21" s="113" t="s">
        <v>22</v>
      </c>
      <c r="F21" s="114"/>
      <c r="G21" s="31" t="s">
        <v>23</v>
      </c>
      <c r="H21" s="32">
        <v>0.71</v>
      </c>
      <c r="I21" s="18">
        <f t="shared" si="0"/>
        <v>29235.272400000002</v>
      </c>
    </row>
    <row r="22" spans="1:9" ht="27.6" customHeight="1" x14ac:dyDescent="0.3">
      <c r="A22" s="30"/>
      <c r="B22" s="110" t="s">
        <v>30</v>
      </c>
      <c r="C22" s="111"/>
      <c r="D22" s="112"/>
      <c r="E22" s="113" t="s">
        <v>22</v>
      </c>
      <c r="F22" s="114"/>
      <c r="G22" s="31" t="s">
        <v>23</v>
      </c>
      <c r="H22" s="32">
        <v>0.1</v>
      </c>
      <c r="I22" s="18">
        <f t="shared" si="0"/>
        <v>4117.6440000000002</v>
      </c>
    </row>
    <row r="23" spans="1:9" x14ac:dyDescent="0.3">
      <c r="A23" s="30"/>
      <c r="B23" s="110" t="s">
        <v>31</v>
      </c>
      <c r="C23" s="111"/>
      <c r="D23" s="112"/>
      <c r="E23" s="113" t="s">
        <v>22</v>
      </c>
      <c r="F23" s="114"/>
      <c r="G23" s="31" t="s">
        <v>23</v>
      </c>
      <c r="H23" s="33">
        <v>0.16</v>
      </c>
      <c r="I23" s="18">
        <f t="shared" si="0"/>
        <v>6588.2304000000004</v>
      </c>
    </row>
    <row r="24" spans="1:9" x14ac:dyDescent="0.3">
      <c r="A24" s="30"/>
      <c r="B24" s="102" t="s">
        <v>32</v>
      </c>
      <c r="C24" s="103"/>
      <c r="D24" s="104"/>
      <c r="E24" s="105" t="s">
        <v>22</v>
      </c>
      <c r="F24" s="106"/>
      <c r="G24" s="20" t="s">
        <v>23</v>
      </c>
      <c r="H24" s="34">
        <v>2.77</v>
      </c>
      <c r="I24" s="22">
        <f t="shared" si="0"/>
        <v>114058.73880000001</v>
      </c>
    </row>
    <row r="25" spans="1:9" x14ac:dyDescent="0.3">
      <c r="A25" s="30"/>
      <c r="B25" s="35"/>
      <c r="C25" s="35"/>
      <c r="D25" s="36"/>
      <c r="E25" s="37"/>
      <c r="F25" s="38"/>
      <c r="G25" s="31"/>
      <c r="H25" s="33"/>
      <c r="I25" s="18"/>
    </row>
    <row r="26" spans="1:9" x14ac:dyDescent="0.3">
      <c r="A26" s="19">
        <v>45691</v>
      </c>
      <c r="B26" s="107" t="s">
        <v>33</v>
      </c>
      <c r="C26" s="108"/>
      <c r="D26" s="109"/>
      <c r="E26" s="26"/>
      <c r="F26" s="27"/>
      <c r="G26" s="17"/>
      <c r="H26" s="17"/>
      <c r="I26" s="22">
        <f>I27+I28+I29+I30+I31+I32</f>
        <v>18531.599999999999</v>
      </c>
    </row>
    <row r="27" spans="1:9" ht="26.55" customHeight="1" x14ac:dyDescent="0.3">
      <c r="A27" s="39" t="s">
        <v>34</v>
      </c>
      <c r="B27" s="82" t="s">
        <v>35</v>
      </c>
      <c r="C27" s="83"/>
      <c r="D27" s="84"/>
      <c r="E27" s="97">
        <v>1</v>
      </c>
      <c r="F27" s="97"/>
      <c r="G27" s="40" t="s">
        <v>36</v>
      </c>
      <c r="H27" s="41">
        <f t="shared" ref="H27:H32" si="1">I27/E27</f>
        <v>780.36</v>
      </c>
      <c r="I27" s="41">
        <v>780.36</v>
      </c>
    </row>
    <row r="28" spans="1:9" ht="26.4" customHeight="1" x14ac:dyDescent="0.3">
      <c r="A28" s="39" t="s">
        <v>37</v>
      </c>
      <c r="B28" s="82" t="s">
        <v>38</v>
      </c>
      <c r="C28" s="83"/>
      <c r="D28" s="84"/>
      <c r="E28" s="85">
        <v>2</v>
      </c>
      <c r="F28" s="86"/>
      <c r="G28" s="42" t="s">
        <v>39</v>
      </c>
      <c r="H28" s="41">
        <f t="shared" si="1"/>
        <v>1100</v>
      </c>
      <c r="I28" s="41">
        <v>2200</v>
      </c>
    </row>
    <row r="29" spans="1:9" ht="27.6" customHeight="1" x14ac:dyDescent="0.3">
      <c r="A29" s="39" t="s">
        <v>40</v>
      </c>
      <c r="B29" s="82" t="s">
        <v>41</v>
      </c>
      <c r="C29" s="83"/>
      <c r="D29" s="84"/>
      <c r="E29" s="97">
        <v>1</v>
      </c>
      <c r="F29" s="97"/>
      <c r="G29" s="40" t="s">
        <v>39</v>
      </c>
      <c r="H29" s="41">
        <f t="shared" si="1"/>
        <v>2740.43</v>
      </c>
      <c r="I29" s="43">
        <v>2740.43</v>
      </c>
    </row>
    <row r="30" spans="1:9" ht="26.55" customHeight="1" x14ac:dyDescent="0.3">
      <c r="A30" s="39" t="s">
        <v>42</v>
      </c>
      <c r="B30" s="82" t="s">
        <v>43</v>
      </c>
      <c r="C30" s="83"/>
      <c r="D30" s="84"/>
      <c r="E30" s="97">
        <v>1</v>
      </c>
      <c r="F30" s="97"/>
      <c r="G30" s="40" t="s">
        <v>39</v>
      </c>
      <c r="H30" s="41">
        <f t="shared" si="1"/>
        <v>3968.33</v>
      </c>
      <c r="I30" s="41">
        <v>3968.33</v>
      </c>
    </row>
    <row r="31" spans="1:9" ht="26.55" customHeight="1" x14ac:dyDescent="0.3">
      <c r="A31" s="39" t="s">
        <v>44</v>
      </c>
      <c r="B31" s="98" t="s">
        <v>45</v>
      </c>
      <c r="C31" s="99"/>
      <c r="D31" s="100"/>
      <c r="E31" s="85">
        <v>1</v>
      </c>
      <c r="F31" s="101"/>
      <c r="G31" s="40" t="s">
        <v>36</v>
      </c>
      <c r="H31" s="41">
        <f t="shared" si="1"/>
        <v>1681.22</v>
      </c>
      <c r="I31" s="41">
        <v>1681.22</v>
      </c>
    </row>
    <row r="32" spans="1:9" ht="26.55" customHeight="1" x14ac:dyDescent="0.3">
      <c r="A32" s="39" t="s">
        <v>46</v>
      </c>
      <c r="B32" s="82" t="s">
        <v>47</v>
      </c>
      <c r="C32" s="83"/>
      <c r="D32" s="84"/>
      <c r="E32" s="85">
        <v>5</v>
      </c>
      <c r="F32" s="86"/>
      <c r="G32" s="40" t="s">
        <v>39</v>
      </c>
      <c r="H32" s="41">
        <f t="shared" si="1"/>
        <v>1432.252</v>
      </c>
      <c r="I32" s="41">
        <v>7161.26</v>
      </c>
    </row>
    <row r="33" spans="1:10" s="47" customFormat="1" ht="13.95" customHeight="1" x14ac:dyDescent="0.3">
      <c r="A33" s="44"/>
      <c r="B33" s="87" t="s">
        <v>48</v>
      </c>
      <c r="C33" s="88"/>
      <c r="D33" s="89"/>
      <c r="E33" s="90"/>
      <c r="F33" s="91"/>
      <c r="G33" s="45"/>
      <c r="H33" s="46"/>
      <c r="I33" s="46">
        <f>I26+I24+I13+I11</f>
        <v>1021182.5544</v>
      </c>
    </row>
    <row r="34" spans="1:10" ht="19.5" customHeight="1" x14ac:dyDescent="0.3">
      <c r="A34" s="92" t="s">
        <v>49</v>
      </c>
      <c r="B34" s="95" t="s">
        <v>50</v>
      </c>
      <c r="C34" s="95"/>
      <c r="D34" s="48">
        <v>97176.4</v>
      </c>
      <c r="E34" s="49">
        <v>0.1</v>
      </c>
      <c r="F34" s="96" t="s">
        <v>51</v>
      </c>
      <c r="G34" s="96"/>
      <c r="H34" s="96"/>
      <c r="I34" s="50"/>
    </row>
    <row r="35" spans="1:10" ht="18" customHeight="1" x14ac:dyDescent="0.3">
      <c r="A35" s="93"/>
      <c r="B35" s="95" t="s">
        <v>52</v>
      </c>
      <c r="C35" s="95"/>
      <c r="D35" s="48">
        <f>I26</f>
        <v>18531.599999999999</v>
      </c>
      <c r="E35" s="51">
        <f>D35*E34/D34</f>
        <v>1.90700622784956E-2</v>
      </c>
      <c r="F35" s="96" t="s">
        <v>53</v>
      </c>
      <c r="G35" s="96"/>
      <c r="H35" s="96"/>
      <c r="I35" s="50"/>
    </row>
    <row r="36" spans="1:10" x14ac:dyDescent="0.3">
      <c r="A36" s="93"/>
      <c r="B36" s="72" t="s">
        <v>54</v>
      </c>
      <c r="C36" s="73"/>
      <c r="D36" s="43"/>
      <c r="E36" s="51">
        <f>D35/D34</f>
        <v>0.190700622784956</v>
      </c>
      <c r="F36" s="69"/>
      <c r="G36" s="70"/>
      <c r="H36" s="71"/>
      <c r="I36" s="4"/>
    </row>
    <row r="37" spans="1:10" x14ac:dyDescent="0.3">
      <c r="A37" s="94"/>
      <c r="B37" s="72" t="s">
        <v>55</v>
      </c>
      <c r="C37" s="73"/>
      <c r="D37" s="43">
        <f>D35-D34</f>
        <v>-78644.799999999988</v>
      </c>
      <c r="E37" s="51"/>
      <c r="F37" s="72"/>
      <c r="G37" s="74"/>
      <c r="H37" s="74"/>
      <c r="I37" s="75"/>
    </row>
    <row r="38" spans="1:10" s="52" customFormat="1" ht="14.4" customHeight="1" x14ac:dyDescent="0.3">
      <c r="A38" s="76" t="s">
        <v>56</v>
      </c>
      <c r="B38" s="77"/>
      <c r="C38" s="76" t="s">
        <v>57</v>
      </c>
      <c r="D38" s="78"/>
      <c r="E38" s="79" t="s">
        <v>58</v>
      </c>
      <c r="F38" s="80"/>
      <c r="G38" s="80"/>
      <c r="H38" s="80"/>
      <c r="I38" s="81"/>
    </row>
    <row r="39" spans="1:10" s="52" customFormat="1" ht="14.4" customHeight="1" x14ac:dyDescent="0.3">
      <c r="A39" s="53"/>
      <c r="B39" s="54"/>
      <c r="C39" s="53"/>
      <c r="D39" s="53"/>
      <c r="E39" s="55"/>
      <c r="F39" s="55"/>
      <c r="G39" s="55"/>
      <c r="H39" s="55"/>
      <c r="I39" s="56"/>
    </row>
    <row r="40" spans="1:10" s="52" customFormat="1" ht="14.4" customHeight="1" x14ac:dyDescent="0.3">
      <c r="A40" s="53"/>
      <c r="B40" s="67" t="s">
        <v>59</v>
      </c>
      <c r="C40" s="67"/>
      <c r="D40" s="67"/>
      <c r="E40" s="68" t="s">
        <v>60</v>
      </c>
      <c r="F40" s="68"/>
      <c r="G40" s="68" t="s">
        <v>61</v>
      </c>
      <c r="H40" s="68"/>
      <c r="I40" s="57" t="s">
        <v>62</v>
      </c>
    </row>
    <row r="41" spans="1:10" s="52" customFormat="1" ht="14.4" customHeight="1" x14ac:dyDescent="0.3">
      <c r="A41" s="53"/>
      <c r="B41" s="67" t="s">
        <v>63</v>
      </c>
      <c r="C41" s="67"/>
      <c r="D41" s="67"/>
      <c r="E41" s="68">
        <v>1077381.78</v>
      </c>
      <c r="F41" s="68"/>
      <c r="G41" s="68">
        <v>1037862.81</v>
      </c>
      <c r="H41" s="68"/>
      <c r="I41" s="57">
        <f>I33</f>
        <v>1021182.5544</v>
      </c>
      <c r="J41" s="58"/>
    </row>
    <row r="42" spans="1:10" s="52" customFormat="1" ht="14.4" customHeight="1" x14ac:dyDescent="0.3">
      <c r="A42" s="53"/>
      <c r="B42" s="54"/>
      <c r="C42" s="53"/>
      <c r="D42" s="53"/>
      <c r="E42" s="55"/>
      <c r="F42" s="55"/>
      <c r="G42" s="55"/>
      <c r="H42" s="55"/>
      <c r="I42" s="56"/>
    </row>
    <row r="43" spans="1:10" s="60" customFormat="1" x14ac:dyDescent="0.3">
      <c r="A43" s="59"/>
      <c r="B43" s="63"/>
      <c r="C43" s="63"/>
      <c r="D43" s="63"/>
      <c r="E43" s="63"/>
      <c r="F43" s="63"/>
      <c r="G43" s="63"/>
      <c r="H43" s="63"/>
      <c r="I43" s="63"/>
    </row>
    <row r="44" spans="1:10" x14ac:dyDescent="0.3">
      <c r="A44" s="1"/>
      <c r="B44" s="64"/>
      <c r="C44" s="64"/>
      <c r="D44" s="64"/>
      <c r="E44" s="64"/>
      <c r="F44" s="64"/>
      <c r="G44" s="64"/>
      <c r="H44" s="64"/>
      <c r="I44" s="64"/>
    </row>
    <row r="45" spans="1:10" hidden="1" x14ac:dyDescent="0.3">
      <c r="A45" s="1"/>
      <c r="B45" s="1"/>
      <c r="C45" s="1"/>
      <c r="D45" s="1"/>
      <c r="E45" s="2"/>
      <c r="F45" s="2"/>
      <c r="G45" s="1"/>
      <c r="H45" s="1"/>
      <c r="I45" s="4"/>
    </row>
    <row r="46" spans="1:10" x14ac:dyDescent="0.3">
      <c r="A46" s="1"/>
      <c r="B46" s="1"/>
      <c r="C46" s="1"/>
      <c r="D46" s="1"/>
      <c r="E46" s="2"/>
      <c r="F46" s="2"/>
      <c r="G46" s="1"/>
      <c r="H46" s="1"/>
      <c r="I46" s="4"/>
    </row>
    <row r="47" spans="1:10" x14ac:dyDescent="0.3">
      <c r="A47" s="5"/>
      <c r="B47" s="65"/>
      <c r="C47" s="66"/>
      <c r="D47" s="66"/>
      <c r="E47" s="66"/>
      <c r="F47" s="66"/>
      <c r="G47" s="66"/>
      <c r="H47" s="66"/>
      <c r="I47" s="66"/>
    </row>
    <row r="48" spans="1:10" x14ac:dyDescent="0.3">
      <c r="A48" s="1"/>
      <c r="B48" s="1"/>
      <c r="C48" s="1"/>
      <c r="D48" s="1"/>
      <c r="E48" s="2"/>
      <c r="F48" s="2"/>
      <c r="G48" s="1"/>
      <c r="H48" s="1"/>
      <c r="I48" s="4"/>
    </row>
    <row r="49" spans="1:9" x14ac:dyDescent="0.3">
      <c r="A49" s="5"/>
      <c r="B49" s="1"/>
      <c r="C49" s="1"/>
      <c r="D49" s="1"/>
      <c r="E49" s="2"/>
      <c r="F49" s="2"/>
      <c r="G49" s="1"/>
      <c r="H49" s="1"/>
      <c r="I49" s="4"/>
    </row>
    <row r="50" spans="1:9" x14ac:dyDescent="0.3">
      <c r="A50" s="1"/>
      <c r="B50" s="1"/>
      <c r="C50" s="1"/>
      <c r="D50" s="1"/>
      <c r="E50" s="2"/>
      <c r="F50" s="2"/>
      <c r="G50" s="1"/>
      <c r="H50" s="1"/>
      <c r="I50" s="4"/>
    </row>
    <row r="51" spans="1:9" x14ac:dyDescent="0.3">
      <c r="A51" s="1"/>
      <c r="B51" s="65"/>
      <c r="C51" s="66"/>
      <c r="D51" s="66"/>
      <c r="E51" s="66"/>
      <c r="F51" s="66"/>
      <c r="G51" s="66"/>
      <c r="H51" s="66"/>
      <c r="I51" s="66"/>
    </row>
    <row r="52" spans="1:9" x14ac:dyDescent="0.3">
      <c r="A52" s="1"/>
      <c r="B52" s="1"/>
      <c r="C52" s="1"/>
      <c r="D52" s="1"/>
      <c r="E52" s="2"/>
      <c r="F52" s="2"/>
      <c r="G52" s="1"/>
      <c r="H52" s="1"/>
      <c r="I52" s="4"/>
    </row>
    <row r="53" spans="1:9" x14ac:dyDescent="0.3">
      <c r="A53" s="1"/>
      <c r="B53" s="1"/>
      <c r="C53" s="1"/>
      <c r="D53" s="1"/>
      <c r="E53" s="2"/>
      <c r="F53" s="2"/>
      <c r="G53" s="1"/>
      <c r="H53" s="1"/>
      <c r="I53" s="4"/>
    </row>
    <row r="54" spans="1:9" x14ac:dyDescent="0.3">
      <c r="A54" s="1"/>
      <c r="B54" s="1"/>
      <c r="C54" s="1"/>
      <c r="D54" s="1"/>
      <c r="E54" s="2"/>
      <c r="F54" s="2"/>
      <c r="G54" s="1"/>
      <c r="H54" s="1"/>
      <c r="I54" s="4"/>
    </row>
    <row r="55" spans="1:9" x14ac:dyDescent="0.3">
      <c r="A55" s="1"/>
      <c r="B55" s="1"/>
      <c r="C55" s="1"/>
      <c r="D55" s="1"/>
      <c r="E55" s="2"/>
      <c r="F55" s="2"/>
      <c r="G55" s="1"/>
      <c r="H55" s="1"/>
      <c r="I55" s="4"/>
    </row>
    <row r="56" spans="1:9" x14ac:dyDescent="0.3">
      <c r="A56" s="1"/>
      <c r="B56" s="1"/>
      <c r="C56" s="1"/>
      <c r="D56" s="1"/>
      <c r="E56" s="2"/>
      <c r="F56" s="2"/>
      <c r="G56" s="1"/>
      <c r="H56" s="1"/>
      <c r="I56" s="4"/>
    </row>
    <row r="57" spans="1:9" x14ac:dyDescent="0.3">
      <c r="A57" s="1"/>
      <c r="B57" s="1"/>
      <c r="C57" s="1"/>
      <c r="D57" s="1"/>
      <c r="E57" s="2"/>
      <c r="F57" s="2"/>
      <c r="G57" s="1"/>
      <c r="H57" s="1"/>
      <c r="I57" s="4"/>
    </row>
    <row r="58" spans="1:9" x14ac:dyDescent="0.3">
      <c r="A58" s="1"/>
      <c r="B58" s="1"/>
      <c r="C58" s="1"/>
      <c r="D58" s="1"/>
      <c r="E58" s="2"/>
      <c r="F58" s="2"/>
      <c r="G58" s="1"/>
      <c r="H58" s="1"/>
      <c r="I58" s="4"/>
    </row>
    <row r="59" spans="1:9" x14ac:dyDescent="0.3">
      <c r="A59" s="1"/>
      <c r="B59" s="1"/>
      <c r="C59" s="1"/>
      <c r="D59" s="1"/>
      <c r="E59" s="2"/>
      <c r="F59" s="2"/>
      <c r="G59" s="1"/>
      <c r="H59" s="1"/>
      <c r="I59" s="4"/>
    </row>
  </sheetData>
  <mergeCells count="73">
    <mergeCell ref="B1:I1"/>
    <mergeCell ref="B2:I2"/>
    <mergeCell ref="B14:D14"/>
    <mergeCell ref="E14:F14"/>
    <mergeCell ref="A3:A10"/>
    <mergeCell ref="B3:D10"/>
    <mergeCell ref="E3:F3"/>
    <mergeCell ref="E5:F5"/>
    <mergeCell ref="E6:F6"/>
    <mergeCell ref="E7:F7"/>
    <mergeCell ref="E8:F8"/>
    <mergeCell ref="E9:F9"/>
    <mergeCell ref="B11:D11"/>
    <mergeCell ref="E11:F11"/>
    <mergeCell ref="B13:D13"/>
    <mergeCell ref="E13:F13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8:D28"/>
    <mergeCell ref="E28:F28"/>
    <mergeCell ref="B21:D21"/>
    <mergeCell ref="E21:F21"/>
    <mergeCell ref="B22:D22"/>
    <mergeCell ref="E22:F22"/>
    <mergeCell ref="B23:D23"/>
    <mergeCell ref="E23:F23"/>
    <mergeCell ref="B24:D24"/>
    <mergeCell ref="E24:F24"/>
    <mergeCell ref="B26:D26"/>
    <mergeCell ref="B27:D27"/>
    <mergeCell ref="E27:F27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A34:A37"/>
    <mergeCell ref="B34:C34"/>
    <mergeCell ref="F34:H34"/>
    <mergeCell ref="B35:C35"/>
    <mergeCell ref="F35:H35"/>
    <mergeCell ref="B36:C36"/>
    <mergeCell ref="F36:H36"/>
    <mergeCell ref="B37:C37"/>
    <mergeCell ref="F37:I37"/>
    <mergeCell ref="A38:B38"/>
    <mergeCell ref="C38:D38"/>
    <mergeCell ref="E38:I38"/>
    <mergeCell ref="B43:I43"/>
    <mergeCell ref="B44:I44"/>
    <mergeCell ref="B47:I47"/>
    <mergeCell ref="B51:I51"/>
    <mergeCell ref="B40:D40"/>
    <mergeCell ref="E40:F40"/>
    <mergeCell ref="G40:H40"/>
    <mergeCell ref="B41:D41"/>
    <mergeCell ref="E41:F41"/>
    <mergeCell ref="G41:H41"/>
  </mergeCells>
  <pageMargins left="1.1811023622047245" right="0.39370078740157483" top="0.78740157480314965" bottom="0.78740157480314965" header="0.31496062992125984" footer="0.31496062992125984"/>
  <pageSetup paperSize="9" scale="87" fitToHeight="3" orientation="landscape" r:id="rId1"/>
  <rowBreaks count="2" manualBreakCount="2">
    <brk id="2" max="16383" man="1"/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10"а"</vt:lpstr>
      <vt:lpstr>'10"а"'!Область_печати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2026-03-04T05:16:58Z</dcterms:created>
  <dcterms:modified xsi:type="dcterms:W3CDTF">2026-03-04T07:56:22Z</dcterms:modified>
</cp:coreProperties>
</file>