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4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I26" i="1"/>
  <c r="I24" i="1"/>
  <c r="I23" i="1"/>
  <c r="I22" i="1"/>
  <c r="I21" i="1"/>
  <c r="I20" i="1"/>
  <c r="I18" i="1"/>
  <c r="I17" i="1"/>
  <c r="I16" i="1"/>
  <c r="I15" i="1"/>
  <c r="I12" i="1"/>
  <c r="I14" i="1" l="1"/>
  <c r="I33" i="1" s="1"/>
  <c r="I43" i="1" s="1"/>
  <c r="D36" i="1"/>
  <c r="D38" i="1" l="1"/>
  <c r="E37" i="1"/>
  <c r="E36" i="1"/>
</calcChain>
</file>

<file path=xl/sharedStrings.xml><?xml version="1.0" encoding="utf-8"?>
<sst xmlns="http://schemas.openxmlformats.org/spreadsheetml/2006/main" count="101" uniqueCount="69">
  <si>
    <t xml:space="preserve"> пгт. Зеленогорский,  ул. Центральная,  дом  № 406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</si>
  <si>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</si>
  <si>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</si>
  <si>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</si>
  <si>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</si>
  <si>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</si>
  <si>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</si>
  <si>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</si>
  <si>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</si>
  <si>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</si>
  <si>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</si>
  <si>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</si>
  <si>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</si>
  <si>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</si>
  <si>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</si>
  <si>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</si>
  <si>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</si>
  <si>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</si>
  <si>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</si>
  <si>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</si>
  <si>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</si>
  <si>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</si>
  <si>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3741,7/12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</si>
  <si>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</si>
  <si>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</si>
  <si>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</si>
  <si>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</si>
  <si>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</si>
  <si>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</si>
  <si>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</si>
  <si>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</si>
  <si>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</si>
  <si>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</si>
  <si>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</si>
  <si>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</si>
  <si>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</si>
  <si>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406-1С от 13.03.2024г.</t>
  </si>
  <si>
    <t>Замена участков ХВС и ГВС, корпус2 кв.34</t>
  </si>
  <si>
    <t>п.м.</t>
  </si>
  <si>
    <t>406-2Р от 09.04,2024г.</t>
  </si>
  <si>
    <t>Замена оконных блоков,1-й,2-й корпуса</t>
  </si>
  <si>
    <t>шт.</t>
  </si>
  <si>
    <t>406-4С от 08.07.2024г.</t>
  </si>
  <si>
    <t>Замена участка стояка канализации, корпус2 кв.37,26</t>
  </si>
  <si>
    <t>406-6Р от 07.08.2024г.</t>
  </si>
  <si>
    <t>Ремонт подъездной площадки,    1-й корпус</t>
  </si>
  <si>
    <t>кв.м.</t>
  </si>
  <si>
    <t>406-8Р от 12.11.2024г.</t>
  </si>
  <si>
    <t>Ремонт подъезда 1-й корпус, 1-й этаж</t>
  </si>
  <si>
    <t>406-9С от 22.11.2024г.</t>
  </si>
  <si>
    <t>Подключение ХВС к новой ветке, 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</si>
  <si>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</si>
  <si>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</si>
  <si>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</si>
  <si>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</si>
  <si>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</si>
  <si>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</si>
  <si>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</si>
  <si>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</si>
  <si>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</si>
  <si>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58183,35</t>
  </si>
  <si>
    <t>2024г. -77248,76</t>
  </si>
  <si>
    <t>Сумму превышения 19065,41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</si>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</sst>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9" fillId="0" borderId="0" xfId="0" applyFont="1"/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4" fontId="12" fillId="0" borderId="15" xfId="0" applyNumberFormat="1" applyFont="1" applyBorder="1"/>
    <xf numFmtId="4" fontId="13" fillId="0" borderId="0" xfId="0" applyNumberFormat="1" applyFont="1"/>
    <xf numFmtId="0" fontId="13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4" fontId="14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4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1" fillId="0" borderId="15" xfId="0" applyNumberFormat="1" applyFont="1" applyBorder="1" applyAlignment="1">
      <alignment horizontal="center" wrapText="1"/>
    </xf>
    <xf numFmtId="2" fontId="0" fillId="0" borderId="0" xfId="0" applyNumberFormat="1"/>
    <xf numFmtId="0" fontId="8" fillId="0" borderId="0" xfId="0" applyFont="1" applyAlignment="1">
      <alignment horizontal="right"/>
    </xf>
    <xf numFmtId="0" fontId="16" fillId="0" borderId="0" xfId="0" applyFont="1"/>
    <xf numFmtId="4" fontId="0" fillId="0" borderId="0" xfId="0" applyNumberFormat="1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1"/>
  <sheetViews>
    <sheetView tabSelected="1" zoomScaleNormal="100" workbookViewId="0">
      <selection activeCell="A45" sqref="A45:I61"/>
    </sheetView>
  </sheetViews>
  <sheetFormatPr defaultRowHeight="14.4" x14ac:dyDescent="0.3"/>
  <cols>
    <col min="1" max="1" width="15.21875" style="4" customWidth="1"/>
    <col min="2" max="3" width="8.88671875" style="4"/>
    <col min="4" max="4" width="12.33203125" style="4" customWidth="1"/>
    <col min="5" max="5" width="8.88671875" style="4"/>
    <col min="6" max="6" width="6.44140625" style="4" customWidth="1"/>
    <col min="7" max="7" width="10.33203125" style="4" customWidth="1"/>
    <col min="8" max="8" width="15.77734375" style="4" customWidth="1"/>
    <col min="9" max="9" width="69.5546875" style="56" customWidth="1"/>
    <col min="10" max="10" width="12.6640625" customWidth="1"/>
  </cols>
  <sheetData>
    <row r="1" spans="1:13" x14ac:dyDescent="0.3">
      <c r="A1" s="1"/>
      <c r="B1" s="114" t="s">
        <v>68</v>
      </c>
      <c r="C1" s="112"/>
      <c r="D1" s="112"/>
      <c r="E1" s="112"/>
      <c r="F1" s="112"/>
      <c r="G1" s="112"/>
      <c r="H1" s="112"/>
      <c r="I1" s="112"/>
      <c r="J1" s="3"/>
      <c r="K1" s="3"/>
      <c r="L1" s="3"/>
      <c r="M1" s="4"/>
    </row>
    <row r="2" spans="1:13" x14ac:dyDescent="0.3">
      <c r="A2" s="1"/>
      <c r="B2" s="113" t="s">
        <v>0</v>
      </c>
      <c r="C2" s="113"/>
      <c r="D2" s="113"/>
      <c r="E2" s="113"/>
      <c r="F2" s="113"/>
      <c r="G2" s="113"/>
      <c r="H2" s="113"/>
      <c r="I2" s="113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79" t="s">
        <v>1</v>
      </c>
      <c r="B4" s="106" t="s">
        <v>2</v>
      </c>
      <c r="C4" s="106"/>
      <c r="D4" s="107"/>
      <c r="E4" s="64" t="s">
        <v>3</v>
      </c>
      <c r="F4" s="66"/>
      <c r="G4" s="6" t="s">
        <v>4</v>
      </c>
      <c r="H4" s="7" t="s">
        <v>5</v>
      </c>
      <c r="I4" s="8" t="s">
        <v>6</v>
      </c>
    </row>
    <row r="5" spans="1:13" x14ac:dyDescent="0.3">
      <c r="A5" s="80"/>
      <c r="B5" s="108"/>
      <c r="C5" s="108"/>
      <c r="D5" s="109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80"/>
      <c r="B6" s="108"/>
      <c r="C6" s="108"/>
      <c r="D6" s="109"/>
      <c r="E6" s="104" t="s">
        <v>11</v>
      </c>
      <c r="F6" s="105"/>
      <c r="G6" s="11" t="s">
        <v>12</v>
      </c>
      <c r="H6" s="12" t="s">
        <v>13</v>
      </c>
      <c r="I6" s="13" t="s">
        <v>12</v>
      </c>
    </row>
    <row r="7" spans="1:13" x14ac:dyDescent="0.3">
      <c r="A7" s="80"/>
      <c r="B7" s="108"/>
      <c r="C7" s="108"/>
      <c r="D7" s="109"/>
      <c r="E7" s="104" t="s">
        <v>10</v>
      </c>
      <c r="F7" s="105"/>
      <c r="G7" s="11" t="s">
        <v>14</v>
      </c>
      <c r="H7" s="12" t="s">
        <v>10</v>
      </c>
      <c r="I7" s="13" t="s">
        <v>15</v>
      </c>
    </row>
    <row r="8" spans="1:13" x14ac:dyDescent="0.3">
      <c r="A8" s="80"/>
      <c r="B8" s="108"/>
      <c r="C8" s="108"/>
      <c r="D8" s="109"/>
      <c r="E8" s="104" t="s">
        <v>12</v>
      </c>
      <c r="F8" s="105"/>
      <c r="G8" s="12"/>
      <c r="H8" s="12" t="s">
        <v>12</v>
      </c>
      <c r="I8" s="13" t="s">
        <v>16</v>
      </c>
    </row>
    <row r="9" spans="1:13" x14ac:dyDescent="0.3">
      <c r="A9" s="80"/>
      <c r="B9" s="108"/>
      <c r="C9" s="108"/>
      <c r="D9" s="109"/>
      <c r="E9" s="104" t="s">
        <v>17</v>
      </c>
      <c r="F9" s="105"/>
      <c r="G9" s="12"/>
      <c r="H9" s="12" t="s">
        <v>17</v>
      </c>
      <c r="I9" s="13" t="s">
        <v>18</v>
      </c>
    </row>
    <row r="10" spans="1:13" x14ac:dyDescent="0.3">
      <c r="A10" s="80"/>
      <c r="B10" s="108"/>
      <c r="C10" s="108"/>
      <c r="D10" s="109"/>
      <c r="E10" s="104" t="s">
        <v>16</v>
      </c>
      <c r="F10" s="105"/>
      <c r="G10" s="12"/>
      <c r="H10" s="12" t="s">
        <v>19</v>
      </c>
      <c r="I10" s="14"/>
    </row>
    <row r="11" spans="1:13" x14ac:dyDescent="0.3">
      <c r="A11" s="81"/>
      <c r="B11" s="110"/>
      <c r="C11" s="110"/>
      <c r="D11" s="111"/>
      <c r="E11" s="15"/>
      <c r="F11" s="16"/>
      <c r="G11" s="17"/>
      <c r="H11" s="17" t="s">
        <v>20</v>
      </c>
      <c r="I11" s="18"/>
    </row>
    <row r="12" spans="1:13" x14ac:dyDescent="0.3">
      <c r="A12" s="19">
        <v>45691</v>
      </c>
      <c r="B12" s="93" t="s">
        <v>21</v>
      </c>
      <c r="C12" s="94"/>
      <c r="D12" s="95"/>
      <c r="E12" s="96" t="s">
        <v>22</v>
      </c>
      <c r="F12" s="97"/>
      <c r="G12" s="20" t="s">
        <v>23</v>
      </c>
      <c r="H12" s="21">
        <v>3.69</v>
      </c>
      <c r="I12" s="22">
        <f>3741.7*12*H12</f>
        <v>165682.47599999997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x14ac:dyDescent="0.3">
      <c r="A14" s="19">
        <v>45691</v>
      </c>
      <c r="B14" s="93" t="s">
        <v>24</v>
      </c>
      <c r="C14" s="94"/>
      <c r="D14" s="95"/>
      <c r="E14" s="96" t="s">
        <v>22</v>
      </c>
      <c r="F14" s="97"/>
      <c r="G14" s="20" t="s">
        <v>23</v>
      </c>
      <c r="H14" s="21"/>
      <c r="I14" s="22">
        <f>I15+I16+I17+I18+I19+I20+I21+I22+I23+I24</f>
        <v>807665.15999999992</v>
      </c>
    </row>
    <row r="15" spans="1:13" ht="28.8" customHeight="1" x14ac:dyDescent="0.3">
      <c r="A15" s="23"/>
      <c r="B15" s="101" t="s">
        <v>25</v>
      </c>
      <c r="C15" s="102"/>
      <c r="D15" s="103"/>
      <c r="E15" s="96" t="s">
        <v>22</v>
      </c>
      <c r="F15" s="97"/>
      <c r="G15" s="31" t="s">
        <v>23</v>
      </c>
      <c r="H15" s="29">
        <v>6.6</v>
      </c>
      <c r="I15" s="30">
        <f t="shared" ref="I15:I24" si="0">3741.7*12*H15</f>
        <v>296342.63999999996</v>
      </c>
    </row>
    <row r="16" spans="1:13" ht="33" customHeight="1" x14ac:dyDescent="0.3">
      <c r="A16" s="23"/>
      <c r="B16" s="101" t="s">
        <v>26</v>
      </c>
      <c r="C16" s="102"/>
      <c r="D16" s="103"/>
      <c r="E16" s="96" t="s">
        <v>22</v>
      </c>
      <c r="F16" s="97"/>
      <c r="G16" s="31" t="s">
        <v>23</v>
      </c>
      <c r="H16" s="29">
        <v>2.33</v>
      </c>
      <c r="I16" s="30">
        <f t="shared" si="0"/>
        <v>104617.93199999999</v>
      </c>
    </row>
    <row r="17" spans="1:10" ht="30.6" customHeight="1" x14ac:dyDescent="0.3">
      <c r="A17" s="23"/>
      <c r="B17" s="101" t="s">
        <v>27</v>
      </c>
      <c r="C17" s="102"/>
      <c r="D17" s="103"/>
      <c r="E17" s="96" t="s">
        <v>22</v>
      </c>
      <c r="F17" s="97"/>
      <c r="G17" s="31" t="s">
        <v>23</v>
      </c>
      <c r="H17" s="29">
        <v>2.52</v>
      </c>
      <c r="I17" s="30">
        <f t="shared" si="0"/>
        <v>113149.00799999999</v>
      </c>
    </row>
    <row r="18" spans="1:10" x14ac:dyDescent="0.3">
      <c r="A18" s="23"/>
      <c r="B18" s="101" t="s">
        <v>28</v>
      </c>
      <c r="C18" s="102"/>
      <c r="D18" s="103"/>
      <c r="E18" s="96" t="s">
        <v>22</v>
      </c>
      <c r="F18" s="97"/>
      <c r="G18" s="31" t="s">
        <v>23</v>
      </c>
      <c r="H18" s="29">
        <v>4.88</v>
      </c>
      <c r="I18" s="30">
        <f t="shared" si="0"/>
        <v>219113.95199999996</v>
      </c>
    </row>
    <row r="19" spans="1:10" x14ac:dyDescent="0.3">
      <c r="A19" s="23"/>
      <c r="B19" s="101" t="s">
        <v>29</v>
      </c>
      <c r="C19" s="102"/>
      <c r="D19" s="103"/>
      <c r="E19" s="96" t="s">
        <v>22</v>
      </c>
      <c r="F19" s="97"/>
      <c r="G19" s="31" t="s">
        <v>23</v>
      </c>
      <c r="H19" s="29">
        <v>0.65</v>
      </c>
      <c r="I19" s="30">
        <v>8438.0400000000009</v>
      </c>
    </row>
    <row r="20" spans="1:10" ht="28.8" customHeight="1" x14ac:dyDescent="0.3">
      <c r="A20" s="23"/>
      <c r="B20" s="101" t="s">
        <v>30</v>
      </c>
      <c r="C20" s="102"/>
      <c r="D20" s="103"/>
      <c r="E20" s="96" t="s">
        <v>22</v>
      </c>
      <c r="F20" s="97"/>
      <c r="G20" s="31" t="s">
        <v>23</v>
      </c>
      <c r="H20" s="29">
        <v>0.42</v>
      </c>
      <c r="I20" s="30">
        <f t="shared" si="0"/>
        <v>18858.167999999998</v>
      </c>
    </row>
    <row r="21" spans="1:10" x14ac:dyDescent="0.3">
      <c r="A21" s="23"/>
      <c r="B21" s="101" t="s">
        <v>31</v>
      </c>
      <c r="C21" s="102"/>
      <c r="D21" s="103"/>
      <c r="E21" s="96" t="s">
        <v>22</v>
      </c>
      <c r="F21" s="97"/>
      <c r="G21" s="31" t="s">
        <v>23</v>
      </c>
      <c r="H21" s="29">
        <v>0.08</v>
      </c>
      <c r="I21" s="30">
        <f t="shared" si="0"/>
        <v>3592.0319999999997</v>
      </c>
    </row>
    <row r="22" spans="1:10" ht="41.4" customHeight="1" x14ac:dyDescent="0.3">
      <c r="A22" s="23"/>
      <c r="B22" s="101" t="s">
        <v>32</v>
      </c>
      <c r="C22" s="102"/>
      <c r="D22" s="103"/>
      <c r="E22" s="96" t="s">
        <v>22</v>
      </c>
      <c r="F22" s="97"/>
      <c r="G22" s="31" t="s">
        <v>23</v>
      </c>
      <c r="H22" s="29">
        <v>0.71</v>
      </c>
      <c r="I22" s="30">
        <f t="shared" si="0"/>
        <v>31879.283999999996</v>
      </c>
    </row>
    <row r="23" spans="1:10" ht="28.8" customHeight="1" x14ac:dyDescent="0.3">
      <c r="A23" s="23"/>
      <c r="B23" s="101" t="s">
        <v>33</v>
      </c>
      <c r="C23" s="102"/>
      <c r="D23" s="103"/>
      <c r="E23" s="96" t="s">
        <v>22</v>
      </c>
      <c r="F23" s="97"/>
      <c r="G23" s="31" t="s">
        <v>23</v>
      </c>
      <c r="H23" s="29">
        <v>0.1</v>
      </c>
      <c r="I23" s="30">
        <f t="shared" si="0"/>
        <v>4490.04</v>
      </c>
    </row>
    <row r="24" spans="1:10" x14ac:dyDescent="0.3">
      <c r="A24" s="23"/>
      <c r="B24" s="101" t="s">
        <v>34</v>
      </c>
      <c r="C24" s="102"/>
      <c r="D24" s="103"/>
      <c r="E24" s="96" t="s">
        <v>22</v>
      </c>
      <c r="F24" s="97"/>
      <c r="G24" s="31" t="s">
        <v>23</v>
      </c>
      <c r="H24" s="29">
        <v>0.16</v>
      </c>
      <c r="I24" s="30">
        <f t="shared" si="0"/>
        <v>7184.0639999999994</v>
      </c>
    </row>
    <row r="25" spans="1:10" x14ac:dyDescent="0.3">
      <c r="A25" s="23"/>
      <c r="B25" s="24"/>
      <c r="C25" s="24"/>
      <c r="D25" s="25"/>
      <c r="E25" s="91"/>
      <c r="F25" s="92"/>
      <c r="G25" s="31"/>
      <c r="H25" s="29"/>
      <c r="I25" s="30"/>
    </row>
    <row r="26" spans="1:10" x14ac:dyDescent="0.3">
      <c r="A26" s="19">
        <v>45691</v>
      </c>
      <c r="B26" s="93" t="s">
        <v>35</v>
      </c>
      <c r="C26" s="94"/>
      <c r="D26" s="95"/>
      <c r="E26" s="96"/>
      <c r="F26" s="97"/>
      <c r="G26" s="20"/>
      <c r="H26" s="21"/>
      <c r="I26" s="22">
        <f>I27+I28+I29+I30+I31+I32</f>
        <v>183213.7</v>
      </c>
    </row>
    <row r="27" spans="1:10" ht="28.05" customHeight="1" x14ac:dyDescent="0.3">
      <c r="A27" s="32" t="s">
        <v>36</v>
      </c>
      <c r="B27" s="67" t="s">
        <v>37</v>
      </c>
      <c r="C27" s="68"/>
      <c r="D27" s="69"/>
      <c r="E27" s="71">
        <v>3</v>
      </c>
      <c r="F27" s="71"/>
      <c r="G27" s="33" t="s">
        <v>38</v>
      </c>
      <c r="H27" s="34">
        <f t="shared" ref="H27:H32" si="1">I27/E27</f>
        <v>1905.49</v>
      </c>
      <c r="I27" s="34">
        <v>5716.47</v>
      </c>
    </row>
    <row r="28" spans="1:10" ht="28.05" customHeight="1" x14ac:dyDescent="0.3">
      <c r="A28" s="32" t="s">
        <v>39</v>
      </c>
      <c r="B28" s="98" t="s">
        <v>40</v>
      </c>
      <c r="C28" s="99"/>
      <c r="D28" s="100"/>
      <c r="E28" s="71">
        <v>9</v>
      </c>
      <c r="F28" s="71"/>
      <c r="G28" s="33" t="s">
        <v>41</v>
      </c>
      <c r="H28" s="34">
        <f t="shared" si="1"/>
        <v>12000</v>
      </c>
      <c r="I28" s="34">
        <v>108000</v>
      </c>
      <c r="J28" s="35"/>
    </row>
    <row r="29" spans="1:10" ht="28.05" customHeight="1" x14ac:dyDescent="0.3">
      <c r="A29" s="32" t="s">
        <v>42</v>
      </c>
      <c r="B29" s="67" t="s">
        <v>43</v>
      </c>
      <c r="C29" s="68"/>
      <c r="D29" s="69"/>
      <c r="E29" s="71">
        <v>1.5</v>
      </c>
      <c r="F29" s="71"/>
      <c r="G29" s="33" t="s">
        <v>38</v>
      </c>
      <c r="H29" s="34">
        <f t="shared" si="1"/>
        <v>1369.3866666666665</v>
      </c>
      <c r="I29" s="34">
        <v>2054.08</v>
      </c>
    </row>
    <row r="30" spans="1:10" ht="28.05" customHeight="1" x14ac:dyDescent="0.3">
      <c r="A30" s="32" t="s">
        <v>44</v>
      </c>
      <c r="B30" s="84" t="s">
        <v>45</v>
      </c>
      <c r="C30" s="85"/>
      <c r="D30" s="86"/>
      <c r="E30" s="62">
        <v>7.65</v>
      </c>
      <c r="F30" s="87"/>
      <c r="G30" s="33" t="s">
        <v>46</v>
      </c>
      <c r="H30" s="34">
        <f t="shared" si="1"/>
        <v>1742.3908496732026</v>
      </c>
      <c r="I30" s="34">
        <v>13329.29</v>
      </c>
    </row>
    <row r="31" spans="1:10" ht="28.05" customHeight="1" x14ac:dyDescent="0.3">
      <c r="A31" s="32" t="s">
        <v>47</v>
      </c>
      <c r="B31" s="88" t="s">
        <v>48</v>
      </c>
      <c r="C31" s="89"/>
      <c r="D31" s="90"/>
      <c r="E31" s="71">
        <v>1</v>
      </c>
      <c r="F31" s="71"/>
      <c r="G31" s="33" t="s">
        <v>41</v>
      </c>
      <c r="H31" s="34">
        <f t="shared" si="1"/>
        <v>44812.5</v>
      </c>
      <c r="I31" s="34">
        <v>44812.5</v>
      </c>
    </row>
    <row r="32" spans="1:10" ht="28.05" customHeight="1" x14ac:dyDescent="0.3">
      <c r="A32" s="32" t="s">
        <v>49</v>
      </c>
      <c r="B32" s="67" t="s">
        <v>50</v>
      </c>
      <c r="C32" s="68"/>
      <c r="D32" s="69"/>
      <c r="E32" s="71">
        <v>1</v>
      </c>
      <c r="F32" s="71"/>
      <c r="G32" s="33" t="s">
        <v>41</v>
      </c>
      <c r="H32" s="34">
        <f t="shared" si="1"/>
        <v>9301.36</v>
      </c>
      <c r="I32" s="34">
        <v>9301.36</v>
      </c>
      <c r="J32" s="35"/>
    </row>
    <row r="33" spans="1:10" s="41" customFormat="1" ht="15" customHeight="1" x14ac:dyDescent="0.3">
      <c r="A33" s="36"/>
      <c r="B33" s="72" t="s">
        <v>51</v>
      </c>
      <c r="C33" s="73"/>
      <c r="D33" s="74"/>
      <c r="E33" s="75"/>
      <c r="F33" s="75"/>
      <c r="G33" s="37"/>
      <c r="H33" s="38"/>
      <c r="I33" s="39">
        <f>I26+I14+I12</f>
        <v>1156561.3359999999</v>
      </c>
      <c r="J33" s="40"/>
    </row>
    <row r="34" spans="1:10" x14ac:dyDescent="0.3">
      <c r="A34" s="76" t="s">
        <v>52</v>
      </c>
      <c r="B34" s="77"/>
      <c r="C34" s="77"/>
      <c r="D34" s="77"/>
      <c r="E34" s="77"/>
      <c r="F34" s="77"/>
      <c r="G34" s="77"/>
      <c r="H34" s="78"/>
      <c r="I34" s="2"/>
    </row>
    <row r="35" spans="1:10" x14ac:dyDescent="0.3">
      <c r="A35" s="79" t="s">
        <v>53</v>
      </c>
      <c r="B35" s="82" t="s">
        <v>54</v>
      </c>
      <c r="C35" s="82"/>
      <c r="D35" s="42">
        <v>105964.94</v>
      </c>
      <c r="E35" s="43">
        <v>0.1</v>
      </c>
      <c r="F35" s="83" t="s">
        <v>55</v>
      </c>
      <c r="G35" s="83"/>
      <c r="H35" s="83"/>
      <c r="I35" s="2"/>
    </row>
    <row r="36" spans="1:10" x14ac:dyDescent="0.3">
      <c r="A36" s="80"/>
      <c r="B36" s="82" t="s">
        <v>56</v>
      </c>
      <c r="C36" s="82"/>
      <c r="D36" s="42">
        <f>I26</f>
        <v>183213.7</v>
      </c>
      <c r="E36" s="43">
        <f>D36*E35/D35</f>
        <v>0.17290030079760346</v>
      </c>
      <c r="F36" s="83" t="s">
        <v>57</v>
      </c>
      <c r="G36" s="83"/>
      <c r="H36" s="83"/>
      <c r="I36" s="2"/>
    </row>
    <row r="37" spans="1:10" x14ac:dyDescent="0.3">
      <c r="A37" s="80"/>
      <c r="B37" s="62" t="s">
        <v>58</v>
      </c>
      <c r="C37" s="63"/>
      <c r="D37" s="34"/>
      <c r="E37" s="44">
        <f>D36/D35</f>
        <v>1.7290030079760343</v>
      </c>
      <c r="F37" s="64"/>
      <c r="G37" s="65"/>
      <c r="H37" s="66"/>
      <c r="I37" s="2"/>
    </row>
    <row r="38" spans="1:10" ht="30.75" customHeight="1" x14ac:dyDescent="0.3">
      <c r="A38" s="81"/>
      <c r="B38" s="62" t="s">
        <v>59</v>
      </c>
      <c r="C38" s="63"/>
      <c r="D38" s="45">
        <f>D36-D35</f>
        <v>77248.760000000009</v>
      </c>
      <c r="E38" s="44"/>
      <c r="F38" s="67"/>
      <c r="G38" s="68"/>
      <c r="H38" s="68"/>
      <c r="I38" s="69"/>
    </row>
    <row r="39" spans="1:10" ht="13.95" customHeight="1" x14ac:dyDescent="0.3">
      <c r="A39" s="46"/>
      <c r="B39" s="47"/>
      <c r="C39" s="47"/>
      <c r="D39" s="48"/>
      <c r="E39" s="49"/>
      <c r="F39" s="46"/>
      <c r="G39" s="46"/>
      <c r="H39" s="46"/>
      <c r="I39" s="50"/>
    </row>
    <row r="40" spans="1:10" ht="14.4" customHeight="1" x14ac:dyDescent="0.3">
      <c r="A40" s="62" t="s">
        <v>60</v>
      </c>
      <c r="B40" s="70"/>
      <c r="C40" s="62" t="s">
        <v>61</v>
      </c>
      <c r="D40" s="63"/>
      <c r="E40" s="67" t="s">
        <v>62</v>
      </c>
      <c r="F40" s="68"/>
      <c r="G40" s="68"/>
      <c r="H40" s="68"/>
      <c r="I40" s="69"/>
    </row>
    <row r="41" spans="1:10" ht="14.4" customHeight="1" x14ac:dyDescent="0.3">
      <c r="A41" s="47"/>
      <c r="B41" s="51"/>
      <c r="C41" s="47"/>
      <c r="D41" s="47"/>
      <c r="E41" s="46"/>
      <c r="F41" s="46"/>
      <c r="G41" s="46"/>
      <c r="H41" s="46"/>
      <c r="I41" s="50"/>
    </row>
    <row r="42" spans="1:10" ht="14.4" customHeight="1" x14ac:dyDescent="0.3">
      <c r="A42" s="47"/>
      <c r="B42" s="59" t="s">
        <v>63</v>
      </c>
      <c r="C42" s="59"/>
      <c r="D42" s="59"/>
      <c r="E42" s="60" t="s">
        <v>64</v>
      </c>
      <c r="F42" s="60"/>
      <c r="G42" s="60" t="s">
        <v>65</v>
      </c>
      <c r="H42" s="60"/>
      <c r="I42" s="52" t="s">
        <v>66</v>
      </c>
    </row>
    <row r="43" spans="1:10" ht="14.4" customHeight="1" x14ac:dyDescent="0.3">
      <c r="A43" s="47"/>
      <c r="B43" s="59" t="s">
        <v>67</v>
      </c>
      <c r="C43" s="59"/>
      <c r="D43" s="59"/>
      <c r="E43" s="61">
        <v>1060099.26</v>
      </c>
      <c r="F43" s="60"/>
      <c r="G43" s="61">
        <v>926808.51</v>
      </c>
      <c r="H43" s="60"/>
      <c r="I43" s="52">
        <f>I33</f>
        <v>1156561.3359999999</v>
      </c>
      <c r="J43" s="53"/>
    </row>
    <row r="44" spans="1:10" ht="14.4" customHeight="1" x14ac:dyDescent="0.3">
      <c r="A44" s="47"/>
      <c r="B44" s="51"/>
      <c r="C44" s="47"/>
      <c r="D44" s="47"/>
      <c r="E44" s="46"/>
      <c r="F44" s="46"/>
      <c r="G44" s="46"/>
      <c r="H44" s="46"/>
      <c r="I44" s="50"/>
    </row>
    <row r="45" spans="1:10" s="55" customFormat="1" x14ac:dyDescent="0.3">
      <c r="A45" s="54"/>
      <c r="B45" s="57"/>
      <c r="C45" s="57"/>
      <c r="D45" s="57"/>
      <c r="E45" s="57"/>
      <c r="F45" s="57"/>
      <c r="G45" s="57"/>
      <c r="H45" s="57"/>
      <c r="I45" s="57"/>
    </row>
    <row r="46" spans="1:10" x14ac:dyDescent="0.3">
      <c r="A46" s="1"/>
      <c r="B46" s="58"/>
      <c r="C46" s="58"/>
      <c r="D46" s="58"/>
      <c r="E46" s="58"/>
      <c r="F46" s="58"/>
      <c r="G46" s="58"/>
      <c r="H46" s="58"/>
      <c r="I46" s="58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2"/>
    </row>
    <row r="48" spans="1:10" x14ac:dyDescent="0.3">
      <c r="A48" s="5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5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</sheetData>
  <mergeCells count="72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A34:H34"/>
    <mergeCell ref="B37:C37"/>
    <mergeCell ref="F37:H37"/>
    <mergeCell ref="B38:C38"/>
    <mergeCell ref="F38:I38"/>
    <mergeCell ref="A40:B40"/>
    <mergeCell ref="C40:D40"/>
    <mergeCell ref="E40:I40"/>
    <mergeCell ref="A35:A38"/>
    <mergeCell ref="B35:C35"/>
    <mergeCell ref="F35:H35"/>
    <mergeCell ref="B36:C36"/>
    <mergeCell ref="F36:H36"/>
    <mergeCell ref="B45:I45"/>
    <mergeCell ref="B46:I46"/>
    <mergeCell ref="B42:D42"/>
    <mergeCell ref="E42:F42"/>
    <mergeCell ref="G42:H42"/>
    <mergeCell ref="B43:D43"/>
    <mergeCell ref="E43:F43"/>
    <mergeCell ref="G43:H43"/>
  </mergeCells>
  <pageMargins left="1.1811023622047245" right="0.39370078740157483" top="0.78740157480314965" bottom="0.78740157480314965" header="0.31496062992125984" footer="0.31496062992125984"/>
  <pageSetup paperSize="9" scale="68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2026-03-04T05:25:49Z</dcterms:created>
  <dcterms:modified xsi:type="dcterms:W3CDTF">2026-03-04T08:11:06Z</dcterms:modified>
</cp:coreProperties>
</file>