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BONENT-OTD\Users\Public\Отчет по ДУ за 2024\"/>
    </mc:Choice>
  </mc:AlternateContent>
  <bookViews>
    <workbookView xWindow="0" yWindow="0" windowWidth="23040" windowHeight="8244"/>
  </bookViews>
  <sheets>
    <sheet name="7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H28" i="1"/>
  <c r="H27" i="1"/>
  <c r="I26" i="1"/>
  <c r="D33" i="1" s="1"/>
  <c r="D35" i="1" s="1"/>
  <c r="I24" i="1"/>
  <c r="I23" i="1"/>
  <c r="I22" i="1"/>
  <c r="B21" i="1"/>
  <c r="I20" i="1"/>
  <c r="B20" i="1"/>
  <c r="I19" i="1"/>
  <c r="B19" i="1"/>
  <c r="I18" i="1"/>
  <c r="B18" i="1"/>
  <c r="I17" i="1"/>
  <c r="I16" i="1"/>
  <c r="I15" i="1"/>
  <c r="B15" i="1"/>
  <c r="I12" i="1"/>
  <c r="I14" i="1" l="1"/>
  <c r="I30" i="1" s="1"/>
  <c r="I39" i="1" s="1"/>
  <c r="E33" i="1"/>
  <c r="E34" i="1"/>
</calcChain>
</file>

<file path=xl/sharedStrings.xml><?xml version="1.0" encoding="utf-8"?>
<sst xmlns="http://schemas.openxmlformats.org/spreadsheetml/2006/main" count="87" uniqueCount="56">
  <si>
    <t xml:space="preserve"> пгт. Зеленогорский,  ул. Центральная,  дом  №7</t>
  </si>
  <si>
    <t>№, дата акта</t>
  </si>
  <si>
    <t>Наименование вида работы (услуги)</t>
  </si>
  <si>
    <t>Периодичность/</t>
  </si>
  <si>
    <t>Единица</t>
  </si>
  <si>
    <t>Стоимость/</t>
  </si>
  <si>
    <t>Цена</t>
  </si>
  <si>
    <t xml:space="preserve">количественный </t>
  </si>
  <si>
    <t>измерения</t>
  </si>
  <si>
    <t>сметная</t>
  </si>
  <si>
    <t>выполненной</t>
  </si>
  <si>
    <t>показатель</t>
  </si>
  <si>
    <t>работы</t>
  </si>
  <si>
    <t>стоимость</t>
  </si>
  <si>
    <t>(услуги)</t>
  </si>
  <si>
    <t>( оказанной</t>
  </si>
  <si>
    <t>услуги)</t>
  </si>
  <si>
    <t>(оказанной</t>
  </si>
  <si>
    <t>в рублях</t>
  </si>
  <si>
    <t>услуги) за</t>
  </si>
  <si>
    <t>единицу</t>
  </si>
  <si>
    <t>Управление</t>
  </si>
  <si>
    <t>3290,00/12</t>
  </si>
  <si>
    <t>м2</t>
  </si>
  <si>
    <t>Содержание общего имущества</t>
  </si>
  <si>
    <t>Содержание придомовой территории (оплата труда, расходные материалы)</t>
  </si>
  <si>
    <t>Содержание домовладения (оплата труда, расходные материалы)</t>
  </si>
  <si>
    <t>Содержание внутридомового инженерного оборудования, в том числе промывка системы отопления</t>
  </si>
  <si>
    <t>Содержание и обслуживание приборов и узлов учета</t>
  </si>
  <si>
    <t>Обслуживание кровли</t>
  </si>
  <si>
    <t>Текущий ремонт</t>
  </si>
  <si>
    <t>7-1Р от 05.02.2024г.</t>
  </si>
  <si>
    <t>Ремонт 3-го и 4-го подъездов</t>
  </si>
  <si>
    <t>шт.</t>
  </si>
  <si>
    <t>7-2С от 23.09.2024г.</t>
  </si>
  <si>
    <t>Замена стояка канализации, кв.11,8,5,2</t>
  </si>
  <si>
    <t>п.м.</t>
  </si>
  <si>
    <t>7-5С от 18.10.2024г.</t>
  </si>
  <si>
    <t>Замена стояка отопления, кв.33,36</t>
  </si>
  <si>
    <t>ИТОГО</t>
  </si>
  <si>
    <t>Показатели по текущему ремонту, руб.</t>
  </si>
  <si>
    <t>текущий ремонт</t>
  </si>
  <si>
    <t>начислено</t>
  </si>
  <si>
    <t>от содержания жилья, план</t>
  </si>
  <si>
    <t>выполнено</t>
  </si>
  <si>
    <t>от содержания жилья, факт</t>
  </si>
  <si>
    <t>% выполнения</t>
  </si>
  <si>
    <t>превышение</t>
  </si>
  <si>
    <t>на 01.01.2024г. - 97088,89</t>
  </si>
  <si>
    <t xml:space="preserve">2024г. -31477,34 </t>
  </si>
  <si>
    <t>Сумму превышения  128566,23 учесть в 2025 году</t>
  </si>
  <si>
    <t>Услуга</t>
  </si>
  <si>
    <t>оплачено</t>
  </si>
  <si>
    <t>выполнено работ</t>
  </si>
  <si>
    <t>Содержание и текущий ремонт ОИ</t>
  </si>
  <si>
    <t>ОТЧЕТ ПО ДОГОВОРУ УПРАВЛЕНИЯ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</si>
</sst>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u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0" fontId="0" fillId="0" borderId="0" xfId="0" applyFont="1"/>
    <xf numFmtId="0" fontId="2" fillId="0" borderId="0" xfId="0" applyFont="1" applyAlignment="1">
      <alignment horizontal="right"/>
    </xf>
    <xf numFmtId="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7" xfId="0" applyNumberFormat="1" applyFont="1" applyBorder="1"/>
    <xf numFmtId="4" fontId="2" fillId="0" borderId="6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5" xfId="0" applyNumberFormat="1" applyFont="1" applyBorder="1"/>
    <xf numFmtId="4" fontId="2" fillId="0" borderId="11" xfId="0" applyNumberFormat="1" applyFont="1" applyBorder="1"/>
    <xf numFmtId="4" fontId="2" fillId="0" borderId="10" xfId="0" applyNumberFormat="1" applyFont="1" applyBorder="1"/>
    <xf numFmtId="4" fontId="2" fillId="0" borderId="8" xfId="0" applyNumberFormat="1" applyFont="1" applyBorder="1"/>
    <xf numFmtId="164" fontId="6" fillId="0" borderId="8" xfId="0" applyNumberFormat="1" applyFont="1" applyBorder="1" applyAlignment="1">
      <alignment horizontal="center" wrapText="1"/>
    </xf>
    <xf numFmtId="4" fontId="7" fillId="0" borderId="8" xfId="0" applyNumberFormat="1" applyFont="1" applyBorder="1" applyAlignment="1">
      <alignment horizontal="center"/>
    </xf>
    <xf numFmtId="4" fontId="7" fillId="0" borderId="8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4" fontId="7" fillId="0" borderId="8" xfId="0" applyNumberFormat="1" applyFont="1" applyBorder="1"/>
    <xf numFmtId="2" fontId="0" fillId="0" borderId="0" xfId="0" applyNumberFormat="1"/>
    <xf numFmtId="4" fontId="2" fillId="0" borderId="8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right"/>
    </xf>
    <xf numFmtId="0" fontId="2" fillId="0" borderId="15" xfId="0" applyFont="1" applyBorder="1" applyAlignment="1">
      <alignment horizontal="center" wrapText="1"/>
    </xf>
    <xf numFmtId="4" fontId="2" fillId="0" borderId="15" xfId="0" applyNumberFormat="1" applyFont="1" applyBorder="1" applyAlignment="1">
      <alignment horizontal="center"/>
    </xf>
    <xf numFmtId="4" fontId="2" fillId="0" borderId="15" xfId="0" applyNumberFormat="1" applyFont="1" applyBorder="1"/>
    <xf numFmtId="4" fontId="8" fillId="0" borderId="15" xfId="0" applyNumberFormat="1" applyFont="1" applyBorder="1"/>
    <xf numFmtId="4" fontId="9" fillId="0" borderId="15" xfId="0" applyNumberFormat="1" applyFont="1" applyBorder="1"/>
    <xf numFmtId="4" fontId="2" fillId="0" borderId="15" xfId="0" applyNumberFormat="1" applyFont="1" applyBorder="1" applyAlignment="1">
      <alignment horizontal="right" wrapText="1"/>
    </xf>
    <xf numFmtId="4" fontId="2" fillId="0" borderId="15" xfId="0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/>
    <xf numFmtId="0" fontId="8" fillId="0" borderId="0" xfId="0" applyFont="1"/>
    <xf numFmtId="4" fontId="8" fillId="0" borderId="0" xfId="0" applyNumberFormat="1" applyFont="1"/>
    <xf numFmtId="0" fontId="11" fillId="0" borderId="0" xfId="0" applyFont="1"/>
    <xf numFmtId="4" fontId="4" fillId="0" borderId="0" xfId="0" applyNumberFormat="1" applyFont="1"/>
    <xf numFmtId="4" fontId="0" fillId="0" borderId="0" xfId="0" applyNumberFormat="1" applyFont="1"/>
    <xf numFmtId="0" fontId="2" fillId="0" borderId="15" xfId="0" applyFont="1" applyBorder="1" applyAlignment="1">
      <alignment horizontal="center" wrapText="1"/>
    </xf>
    <xf numFmtId="4" fontId="2" fillId="0" borderId="15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4" fontId="2" fillId="0" borderId="12" xfId="0" applyNumberFormat="1" applyFont="1" applyBorder="1" applyAlignment="1">
      <alignment horizontal="center"/>
    </xf>
    <xf numFmtId="4" fontId="2" fillId="0" borderId="13" xfId="0" applyNumberFormat="1" applyFont="1" applyBorder="1" applyAlignment="1">
      <alignment horizontal="center"/>
    </xf>
    <xf numFmtId="4" fontId="2" fillId="0" borderId="14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4" fontId="2" fillId="0" borderId="12" xfId="0" applyNumberFormat="1" applyFont="1" applyBorder="1" applyAlignment="1">
      <alignment horizontal="center" wrapText="1"/>
    </xf>
    <xf numFmtId="4" fontId="2" fillId="0" borderId="13" xfId="0" applyNumberFormat="1" applyFont="1" applyBorder="1" applyAlignment="1">
      <alignment horizontal="center" wrapText="1"/>
    </xf>
    <xf numFmtId="4" fontId="2" fillId="0" borderId="14" xfId="0" applyNumberFormat="1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4" fontId="2" fillId="0" borderId="15" xfId="0" applyNumberFormat="1" applyFont="1" applyBorder="1" applyAlignment="1">
      <alignment horizontal="left"/>
    </xf>
    <xf numFmtId="0" fontId="7" fillId="0" borderId="12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1" fillId="0" borderId="12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4" fontId="2" fillId="0" borderId="7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7" fillId="0" borderId="12" xfId="0" applyNumberFormat="1" applyFont="1" applyBorder="1" applyAlignment="1">
      <alignment horizontal="center"/>
    </xf>
    <xf numFmtId="4" fontId="7" fillId="0" borderId="14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4" fontId="2" fillId="0" borderId="4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RIST\OneDrive\&#1044;&#1086;&#1082;&#1091;&#1084;&#1077;&#1085;&#1090;&#1099;\MyChat\9%20-%20&#1069;&#1050;&#1054;&#1053;&#1054;&#1052;&#1048;&#1057;&#1058;\&#1054;&#1058;&#1063;&#1045;&#1058;&#1067;%20&#1087;&#1086;%20&#1052;&#1050;&#1044;\&#1056;&#1072;&#1079;&#1076;&#1077;&#1083;%20V%20&#1079;&#1072;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а"/>
      <sheetName val="15"/>
      <sheetName val="17"/>
      <sheetName val="3"/>
      <sheetName val="406"/>
      <sheetName val="4а"/>
      <sheetName val="4в"/>
      <sheetName val="4д"/>
      <sheetName val="5"/>
      <sheetName val="6"/>
      <sheetName val="61"/>
      <sheetName val="66"/>
      <sheetName val="67"/>
      <sheetName val="7"/>
      <sheetName val="80"/>
      <sheetName val="81"/>
      <sheetName val="81а"/>
      <sheetName val="Борисово"/>
    </sheetNames>
    <sheetDataSet>
      <sheetData sheetId="0" refreshError="1">
        <row r="15">
          <cell r="B15" t="str">
            <v>Оплата труда производственного персонала (включая ИТР)</v>
          </cell>
        </row>
        <row r="18">
          <cell r="B18" t="str">
            <v>Аварийно-диспетчерская служба</v>
          </cell>
        </row>
        <row r="19">
          <cell r="B19" t="str">
            <v>Абоненский отдел</v>
          </cell>
        </row>
        <row r="20">
          <cell r="B20" t="str">
            <v>Благоустройство территории</v>
          </cell>
        </row>
        <row r="22">
          <cell r="B22" t="str">
            <v>Дератизация и дезинсекция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58"/>
  <sheetViews>
    <sheetView tabSelected="1" topLeftCell="A33" zoomScaleNormal="100" workbookViewId="0">
      <selection activeCell="M53" sqref="M53"/>
    </sheetView>
  </sheetViews>
  <sheetFormatPr defaultRowHeight="14.4" x14ac:dyDescent="0.3"/>
  <cols>
    <col min="1" max="1" width="14.109375" style="4" customWidth="1"/>
    <col min="2" max="3" width="8.88671875" style="4"/>
    <col min="4" max="4" width="11.109375" style="4" customWidth="1"/>
    <col min="5" max="5" width="10.109375" style="38" bestFit="1" customWidth="1"/>
    <col min="6" max="6" width="6.44140625" style="38" customWidth="1"/>
    <col min="7" max="7" width="10.33203125" style="38" customWidth="1"/>
    <col min="8" max="8" width="13.33203125" style="38" customWidth="1"/>
    <col min="9" max="9" width="64.6640625" style="38" customWidth="1"/>
    <col min="10" max="10" width="9.77734375" customWidth="1"/>
    <col min="11" max="11" width="9.109375" bestFit="1" customWidth="1"/>
  </cols>
  <sheetData>
    <row r="1" spans="1:13" x14ac:dyDescent="0.3">
      <c r="A1" s="1"/>
      <c r="B1" s="83" t="s">
        <v>55</v>
      </c>
      <c r="C1" s="81"/>
      <c r="D1" s="81"/>
      <c r="E1" s="81"/>
      <c r="F1" s="81"/>
      <c r="G1" s="81"/>
      <c r="H1" s="81"/>
      <c r="I1" s="81"/>
      <c r="J1" s="3"/>
      <c r="K1" s="3"/>
      <c r="L1" s="3"/>
      <c r="M1" s="4"/>
    </row>
    <row r="2" spans="1:13" x14ac:dyDescent="0.3">
      <c r="A2" s="1"/>
      <c r="B2" s="82" t="s">
        <v>0</v>
      </c>
      <c r="C2" s="82"/>
      <c r="D2" s="82"/>
      <c r="E2" s="82"/>
      <c r="F2" s="82"/>
      <c r="G2" s="82"/>
      <c r="H2" s="82"/>
      <c r="I2" s="82"/>
      <c r="J2" s="3"/>
      <c r="K2" s="3"/>
      <c r="L2" s="3"/>
      <c r="M2" s="4"/>
    </row>
    <row r="3" spans="1:13" x14ac:dyDescent="0.3">
      <c r="A3" s="1"/>
      <c r="B3" s="1"/>
      <c r="C3" s="1"/>
      <c r="D3" s="1"/>
      <c r="E3" s="2"/>
      <c r="F3" s="2"/>
      <c r="G3" s="2"/>
      <c r="H3" s="2"/>
      <c r="I3" s="2"/>
    </row>
    <row r="4" spans="1:13" x14ac:dyDescent="0.3">
      <c r="A4" s="56" t="s">
        <v>1</v>
      </c>
      <c r="B4" s="73" t="s">
        <v>2</v>
      </c>
      <c r="C4" s="73"/>
      <c r="D4" s="74"/>
      <c r="E4" s="79" t="s">
        <v>3</v>
      </c>
      <c r="F4" s="80"/>
      <c r="G4" s="6" t="s">
        <v>4</v>
      </c>
      <c r="H4" s="7" t="s">
        <v>5</v>
      </c>
      <c r="I4" s="6" t="s">
        <v>6</v>
      </c>
    </row>
    <row r="5" spans="1:13" x14ac:dyDescent="0.3">
      <c r="A5" s="57"/>
      <c r="B5" s="75"/>
      <c r="C5" s="75"/>
      <c r="D5" s="76"/>
      <c r="E5" s="8" t="s">
        <v>7</v>
      </c>
      <c r="F5" s="9"/>
      <c r="G5" s="10" t="s">
        <v>8</v>
      </c>
      <c r="H5" s="11" t="s">
        <v>9</v>
      </c>
      <c r="I5" s="10" t="s">
        <v>10</v>
      </c>
    </row>
    <row r="6" spans="1:13" x14ac:dyDescent="0.3">
      <c r="A6" s="57"/>
      <c r="B6" s="75"/>
      <c r="C6" s="75"/>
      <c r="D6" s="76"/>
      <c r="E6" s="69" t="s">
        <v>11</v>
      </c>
      <c r="F6" s="70"/>
      <c r="G6" s="10" t="s">
        <v>12</v>
      </c>
      <c r="H6" s="11" t="s">
        <v>13</v>
      </c>
      <c r="I6" s="10" t="s">
        <v>12</v>
      </c>
    </row>
    <row r="7" spans="1:13" x14ac:dyDescent="0.3">
      <c r="A7" s="57"/>
      <c r="B7" s="75"/>
      <c r="C7" s="75"/>
      <c r="D7" s="76"/>
      <c r="E7" s="69" t="s">
        <v>10</v>
      </c>
      <c r="F7" s="70"/>
      <c r="G7" s="10" t="s">
        <v>14</v>
      </c>
      <c r="H7" s="11" t="s">
        <v>10</v>
      </c>
      <c r="I7" s="10" t="s">
        <v>15</v>
      </c>
    </row>
    <row r="8" spans="1:13" x14ac:dyDescent="0.3">
      <c r="A8" s="57"/>
      <c r="B8" s="75"/>
      <c r="C8" s="75"/>
      <c r="D8" s="76"/>
      <c r="E8" s="69" t="s">
        <v>12</v>
      </c>
      <c r="F8" s="70"/>
      <c r="G8" s="11"/>
      <c r="H8" s="11" t="s">
        <v>12</v>
      </c>
      <c r="I8" s="10" t="s">
        <v>16</v>
      </c>
    </row>
    <row r="9" spans="1:13" x14ac:dyDescent="0.3">
      <c r="A9" s="57"/>
      <c r="B9" s="75"/>
      <c r="C9" s="75"/>
      <c r="D9" s="76"/>
      <c r="E9" s="69" t="s">
        <v>17</v>
      </c>
      <c r="F9" s="70"/>
      <c r="G9" s="11"/>
      <c r="H9" s="11" t="s">
        <v>17</v>
      </c>
      <c r="I9" s="10" t="s">
        <v>18</v>
      </c>
    </row>
    <row r="10" spans="1:13" x14ac:dyDescent="0.3">
      <c r="A10" s="57"/>
      <c r="B10" s="75"/>
      <c r="C10" s="75"/>
      <c r="D10" s="76"/>
      <c r="E10" s="69" t="s">
        <v>16</v>
      </c>
      <c r="F10" s="70"/>
      <c r="G10" s="11"/>
      <c r="H10" s="11" t="s">
        <v>19</v>
      </c>
      <c r="I10" s="11"/>
    </row>
    <row r="11" spans="1:13" x14ac:dyDescent="0.3">
      <c r="A11" s="58"/>
      <c r="B11" s="77"/>
      <c r="C11" s="77"/>
      <c r="D11" s="78"/>
      <c r="E11" s="12"/>
      <c r="F11" s="13"/>
      <c r="G11" s="14"/>
      <c r="H11" s="14" t="s">
        <v>20</v>
      </c>
      <c r="I11" s="14"/>
    </row>
    <row r="12" spans="1:13" x14ac:dyDescent="0.3">
      <c r="A12" s="15">
        <v>45691</v>
      </c>
      <c r="B12" s="60" t="s">
        <v>21</v>
      </c>
      <c r="C12" s="61"/>
      <c r="D12" s="62"/>
      <c r="E12" s="71" t="s">
        <v>22</v>
      </c>
      <c r="F12" s="72"/>
      <c r="G12" s="16" t="s">
        <v>23</v>
      </c>
      <c r="H12" s="16">
        <v>3.69</v>
      </c>
      <c r="I12" s="17">
        <f>3290*12*H12</f>
        <v>145681.20000000001</v>
      </c>
    </row>
    <row r="13" spans="1:13" x14ac:dyDescent="0.3">
      <c r="A13" s="18"/>
      <c r="B13" s="19"/>
      <c r="C13" s="19"/>
      <c r="D13" s="20"/>
      <c r="E13" s="12"/>
      <c r="F13" s="13"/>
      <c r="G13" s="14"/>
      <c r="H13" s="14"/>
      <c r="I13" s="14"/>
    </row>
    <row r="14" spans="1:13" x14ac:dyDescent="0.3">
      <c r="A14" s="15">
        <v>45691</v>
      </c>
      <c r="B14" s="60" t="s">
        <v>24</v>
      </c>
      <c r="C14" s="61"/>
      <c r="D14" s="62"/>
      <c r="E14" s="71" t="s">
        <v>22</v>
      </c>
      <c r="F14" s="72"/>
      <c r="G14" s="16" t="s">
        <v>23</v>
      </c>
      <c r="H14" s="21"/>
      <c r="I14" s="17">
        <f>I15+I16+I17+I18+I19+I20+I21+I22+I23+I24</f>
        <v>709549.56000000017</v>
      </c>
      <c r="K14" s="22"/>
    </row>
    <row r="15" spans="1:13" ht="28.2" customHeight="1" x14ac:dyDescent="0.3">
      <c r="A15" s="18"/>
      <c r="B15" s="66" t="str">
        <f>'[1]10а'!B15</f>
        <v>Оплата труда производственного персонала (включая ИТР)</v>
      </c>
      <c r="C15" s="67"/>
      <c r="D15" s="68"/>
      <c r="E15" s="43" t="s">
        <v>22</v>
      </c>
      <c r="F15" s="45"/>
      <c r="G15" s="23" t="s">
        <v>23</v>
      </c>
      <c r="H15" s="23">
        <v>6.6</v>
      </c>
      <c r="I15" s="24">
        <f>3290*12*H15</f>
        <v>260568</v>
      </c>
    </row>
    <row r="16" spans="1:13" ht="43.8" customHeight="1" x14ac:dyDescent="0.3">
      <c r="A16" s="18"/>
      <c r="B16" s="66" t="s">
        <v>25</v>
      </c>
      <c r="C16" s="67"/>
      <c r="D16" s="68"/>
      <c r="E16" s="43" t="s">
        <v>22</v>
      </c>
      <c r="F16" s="45"/>
      <c r="G16" s="23" t="s">
        <v>23</v>
      </c>
      <c r="H16" s="23">
        <v>2.33</v>
      </c>
      <c r="I16" s="24">
        <f t="shared" ref="I16:I24" si="0">3290*12*H16</f>
        <v>91988.400000000009</v>
      </c>
    </row>
    <row r="17" spans="1:9" ht="26.4" customHeight="1" x14ac:dyDescent="0.3">
      <c r="A17" s="18"/>
      <c r="B17" s="66" t="s">
        <v>26</v>
      </c>
      <c r="C17" s="67"/>
      <c r="D17" s="68"/>
      <c r="E17" s="43" t="s">
        <v>22</v>
      </c>
      <c r="F17" s="45"/>
      <c r="G17" s="23" t="s">
        <v>23</v>
      </c>
      <c r="H17" s="23">
        <v>2.52</v>
      </c>
      <c r="I17" s="24">
        <f t="shared" si="0"/>
        <v>99489.600000000006</v>
      </c>
    </row>
    <row r="18" spans="1:9" x14ac:dyDescent="0.3">
      <c r="A18" s="18"/>
      <c r="B18" s="66" t="str">
        <f>'[1]10а'!B18</f>
        <v>Аварийно-диспетчерская служба</v>
      </c>
      <c r="C18" s="67"/>
      <c r="D18" s="68"/>
      <c r="E18" s="43" t="s">
        <v>22</v>
      </c>
      <c r="F18" s="45"/>
      <c r="G18" s="23" t="s">
        <v>23</v>
      </c>
      <c r="H18" s="23">
        <v>4.88</v>
      </c>
      <c r="I18" s="24">
        <f t="shared" si="0"/>
        <v>192662.39999999999</v>
      </c>
    </row>
    <row r="19" spans="1:9" x14ac:dyDescent="0.3">
      <c r="A19" s="18"/>
      <c r="B19" s="66" t="str">
        <f>'[1]10а'!B19</f>
        <v>Абоненский отдел</v>
      </c>
      <c r="C19" s="67"/>
      <c r="D19" s="68"/>
      <c r="E19" s="43" t="s">
        <v>22</v>
      </c>
      <c r="F19" s="45"/>
      <c r="G19" s="23" t="s">
        <v>23</v>
      </c>
      <c r="H19" s="23">
        <v>0.42</v>
      </c>
      <c r="I19" s="24">
        <f t="shared" si="0"/>
        <v>16581.599999999999</v>
      </c>
    </row>
    <row r="20" spans="1:9" x14ac:dyDescent="0.3">
      <c r="A20" s="18"/>
      <c r="B20" s="66" t="str">
        <f>'[1]10а'!B20</f>
        <v>Благоустройство территории</v>
      </c>
      <c r="C20" s="67"/>
      <c r="D20" s="68"/>
      <c r="E20" s="43" t="s">
        <v>22</v>
      </c>
      <c r="F20" s="45"/>
      <c r="G20" s="23" t="s">
        <v>23</v>
      </c>
      <c r="H20" s="23">
        <v>0.08</v>
      </c>
      <c r="I20" s="24">
        <f t="shared" si="0"/>
        <v>3158.4</v>
      </c>
    </row>
    <row r="21" spans="1:9" x14ac:dyDescent="0.3">
      <c r="A21" s="18"/>
      <c r="B21" s="66" t="str">
        <f>'[1]10а'!B22</f>
        <v>Дератизация и дезинсекция</v>
      </c>
      <c r="C21" s="67"/>
      <c r="D21" s="68"/>
      <c r="E21" s="43" t="s">
        <v>22</v>
      </c>
      <c r="F21" s="45"/>
      <c r="G21" s="23" t="s">
        <v>23</v>
      </c>
      <c r="H21" s="23">
        <v>0.65</v>
      </c>
      <c r="I21" s="24">
        <v>6805.56</v>
      </c>
    </row>
    <row r="22" spans="1:9" ht="54" customHeight="1" x14ac:dyDescent="0.3">
      <c r="A22" s="18"/>
      <c r="B22" s="66" t="s">
        <v>27</v>
      </c>
      <c r="C22" s="67"/>
      <c r="D22" s="68"/>
      <c r="E22" s="43" t="s">
        <v>22</v>
      </c>
      <c r="F22" s="45"/>
      <c r="G22" s="23" t="s">
        <v>23</v>
      </c>
      <c r="H22" s="23">
        <v>0.71</v>
      </c>
      <c r="I22" s="24">
        <f t="shared" si="0"/>
        <v>28030.799999999999</v>
      </c>
    </row>
    <row r="23" spans="1:9" ht="27.6" customHeight="1" x14ac:dyDescent="0.3">
      <c r="A23" s="18"/>
      <c r="B23" s="66" t="s">
        <v>28</v>
      </c>
      <c r="C23" s="67"/>
      <c r="D23" s="68"/>
      <c r="E23" s="43" t="s">
        <v>22</v>
      </c>
      <c r="F23" s="45"/>
      <c r="G23" s="23" t="s">
        <v>23</v>
      </c>
      <c r="H23" s="23">
        <v>0.1</v>
      </c>
      <c r="I23" s="24">
        <f t="shared" si="0"/>
        <v>3948</v>
      </c>
    </row>
    <row r="24" spans="1:9" x14ac:dyDescent="0.3">
      <c r="A24" s="18"/>
      <c r="B24" s="66" t="s">
        <v>29</v>
      </c>
      <c r="C24" s="67"/>
      <c r="D24" s="68"/>
      <c r="E24" s="43" t="s">
        <v>22</v>
      </c>
      <c r="F24" s="45"/>
      <c r="G24" s="23" t="s">
        <v>23</v>
      </c>
      <c r="H24" s="23">
        <v>0.16</v>
      </c>
      <c r="I24" s="24">
        <f t="shared" si="0"/>
        <v>6316.8</v>
      </c>
    </row>
    <row r="25" spans="1:9" x14ac:dyDescent="0.3">
      <c r="A25" s="18"/>
      <c r="B25" s="19"/>
      <c r="C25" s="19"/>
      <c r="D25" s="20"/>
      <c r="E25" s="12"/>
      <c r="F25" s="13"/>
      <c r="G25" s="14"/>
      <c r="H25" s="14"/>
      <c r="I25" s="14"/>
    </row>
    <row r="26" spans="1:9" x14ac:dyDescent="0.3">
      <c r="A26" s="15">
        <v>45691</v>
      </c>
      <c r="B26" s="60" t="s">
        <v>30</v>
      </c>
      <c r="C26" s="61"/>
      <c r="D26" s="62"/>
      <c r="E26" s="12"/>
      <c r="F26" s="13"/>
      <c r="G26" s="14"/>
      <c r="H26" s="14"/>
      <c r="I26" s="21">
        <f>I27+I28+I29</f>
        <v>124650.14</v>
      </c>
    </row>
    <row r="27" spans="1:9" ht="27" customHeight="1" x14ac:dyDescent="0.3">
      <c r="A27" s="25" t="s">
        <v>31</v>
      </c>
      <c r="B27" s="63" t="s">
        <v>32</v>
      </c>
      <c r="C27" s="64"/>
      <c r="D27" s="65"/>
      <c r="E27" s="40">
        <v>2</v>
      </c>
      <c r="F27" s="40"/>
      <c r="G27" s="26" t="s">
        <v>33</v>
      </c>
      <c r="H27" s="27">
        <f>I27/E27</f>
        <v>54056.074999999997</v>
      </c>
      <c r="I27" s="28">
        <v>108112.15</v>
      </c>
    </row>
    <row r="28" spans="1:9" ht="42" customHeight="1" x14ac:dyDescent="0.3">
      <c r="A28" s="25" t="s">
        <v>34</v>
      </c>
      <c r="B28" s="63" t="s">
        <v>35</v>
      </c>
      <c r="C28" s="64"/>
      <c r="D28" s="65"/>
      <c r="E28" s="43">
        <v>11</v>
      </c>
      <c r="F28" s="45"/>
      <c r="G28" s="26" t="s">
        <v>36</v>
      </c>
      <c r="H28" s="27">
        <f t="shared" ref="H28:H29" si="1">I28/E28</f>
        <v>1185.9381818181819</v>
      </c>
      <c r="I28" s="27">
        <v>13045.32</v>
      </c>
    </row>
    <row r="29" spans="1:9" ht="28.2" customHeight="1" x14ac:dyDescent="0.3">
      <c r="A29" s="25" t="s">
        <v>37</v>
      </c>
      <c r="B29" s="63" t="s">
        <v>38</v>
      </c>
      <c r="C29" s="64"/>
      <c r="D29" s="65"/>
      <c r="E29" s="40">
        <v>4.3</v>
      </c>
      <c r="F29" s="40"/>
      <c r="G29" s="26" t="s">
        <v>36</v>
      </c>
      <c r="H29" s="27">
        <f t="shared" si="1"/>
        <v>812.24883720930234</v>
      </c>
      <c r="I29" s="28">
        <v>3492.67</v>
      </c>
    </row>
    <row r="30" spans="1:9" x14ac:dyDescent="0.3">
      <c r="A30" s="25"/>
      <c r="B30" s="50" t="s">
        <v>39</v>
      </c>
      <c r="C30" s="51"/>
      <c r="D30" s="52"/>
      <c r="E30" s="43"/>
      <c r="F30" s="45"/>
      <c r="G30" s="27"/>
      <c r="H30" s="27"/>
      <c r="I30" s="29">
        <f>I26+I14+I12</f>
        <v>979880.90000000014</v>
      </c>
    </row>
    <row r="31" spans="1:9" x14ac:dyDescent="0.3">
      <c r="A31" s="53" t="s">
        <v>40</v>
      </c>
      <c r="B31" s="54"/>
      <c r="C31" s="54"/>
      <c r="D31" s="54"/>
      <c r="E31" s="54"/>
      <c r="F31" s="54"/>
      <c r="G31" s="54"/>
      <c r="H31" s="55"/>
      <c r="I31" s="2"/>
    </row>
    <row r="32" spans="1:9" x14ac:dyDescent="0.3">
      <c r="A32" s="56" t="s">
        <v>41</v>
      </c>
      <c r="B32" s="39" t="s">
        <v>42</v>
      </c>
      <c r="C32" s="39"/>
      <c r="D32" s="30">
        <v>93172.800000000003</v>
      </c>
      <c r="E32" s="31">
        <v>10</v>
      </c>
      <c r="F32" s="59" t="s">
        <v>43</v>
      </c>
      <c r="G32" s="59"/>
      <c r="H32" s="59"/>
      <c r="I32" s="2"/>
    </row>
    <row r="33" spans="1:11" x14ac:dyDescent="0.3">
      <c r="A33" s="57"/>
      <c r="B33" s="39" t="s">
        <v>44</v>
      </c>
      <c r="C33" s="39"/>
      <c r="D33" s="30">
        <f>I26</f>
        <v>124650.14</v>
      </c>
      <c r="E33" s="31">
        <f>D33*E32/D32</f>
        <v>13.37838296155101</v>
      </c>
      <c r="F33" s="59" t="s">
        <v>45</v>
      </c>
      <c r="G33" s="59"/>
      <c r="H33" s="59"/>
      <c r="I33" s="2"/>
    </row>
    <row r="34" spans="1:11" x14ac:dyDescent="0.3">
      <c r="A34" s="57"/>
      <c r="B34" s="41" t="s">
        <v>46</v>
      </c>
      <c r="C34" s="42"/>
      <c r="D34" s="31"/>
      <c r="E34" s="31">
        <f>D33/D32*100</f>
        <v>133.78382961551009</v>
      </c>
      <c r="F34" s="43"/>
      <c r="G34" s="44"/>
      <c r="H34" s="45"/>
      <c r="I34" s="2"/>
    </row>
    <row r="35" spans="1:11" x14ac:dyDescent="0.3">
      <c r="A35" s="58"/>
      <c r="B35" s="41" t="s">
        <v>47</v>
      </c>
      <c r="C35" s="42"/>
      <c r="D35" s="31">
        <f>D33-D32</f>
        <v>31477.339999999997</v>
      </c>
      <c r="E35" s="31"/>
      <c r="F35" s="43"/>
      <c r="G35" s="44"/>
      <c r="H35" s="44"/>
      <c r="I35" s="45"/>
    </row>
    <row r="36" spans="1:11" ht="14.4" customHeight="1" x14ac:dyDescent="0.3">
      <c r="A36" s="41" t="s">
        <v>48</v>
      </c>
      <c r="B36" s="46"/>
      <c r="C36" s="41" t="s">
        <v>49</v>
      </c>
      <c r="D36" s="42"/>
      <c r="E36" s="47" t="s">
        <v>50</v>
      </c>
      <c r="F36" s="48"/>
      <c r="G36" s="48"/>
      <c r="H36" s="48"/>
      <c r="I36" s="49"/>
    </row>
    <row r="37" spans="1:11" x14ac:dyDescent="0.3">
      <c r="A37" s="1"/>
      <c r="B37" s="1"/>
      <c r="C37" s="1"/>
      <c r="D37" s="1"/>
      <c r="E37" s="2"/>
      <c r="F37" s="2"/>
      <c r="G37" s="2"/>
      <c r="H37" s="2"/>
      <c r="I37" s="2"/>
    </row>
    <row r="38" spans="1:11" x14ac:dyDescent="0.3">
      <c r="A38" s="1"/>
      <c r="B38" s="39" t="s">
        <v>51</v>
      </c>
      <c r="C38" s="39"/>
      <c r="D38" s="39"/>
      <c r="E38" s="40" t="s">
        <v>42</v>
      </c>
      <c r="F38" s="40"/>
      <c r="G38" s="40" t="s">
        <v>52</v>
      </c>
      <c r="H38" s="40"/>
      <c r="I38" s="26" t="s">
        <v>53</v>
      </c>
    </row>
    <row r="39" spans="1:11" ht="14.4" customHeight="1" x14ac:dyDescent="0.3">
      <c r="A39" s="1"/>
      <c r="B39" s="39" t="s">
        <v>54</v>
      </c>
      <c r="C39" s="39"/>
      <c r="D39" s="39"/>
      <c r="E39" s="40">
        <v>932235.96</v>
      </c>
      <c r="F39" s="40"/>
      <c r="G39" s="40">
        <v>907924.64</v>
      </c>
      <c r="H39" s="40"/>
      <c r="I39" s="26">
        <f>I30</f>
        <v>979880.90000000014</v>
      </c>
      <c r="J39" s="22"/>
      <c r="K39" s="22"/>
    </row>
    <row r="40" spans="1:11" x14ac:dyDescent="0.3">
      <c r="A40" s="1"/>
      <c r="B40" s="1"/>
      <c r="C40" s="1"/>
      <c r="D40" s="1"/>
      <c r="E40" s="2"/>
      <c r="F40" s="2"/>
      <c r="G40" s="2"/>
      <c r="H40" s="2"/>
      <c r="I40" s="2"/>
    </row>
    <row r="41" spans="1:11" s="36" customFormat="1" x14ac:dyDescent="0.3">
      <c r="A41" s="32"/>
      <c r="B41" s="33"/>
      <c r="C41" s="34"/>
      <c r="D41" s="34"/>
      <c r="E41" s="35"/>
      <c r="F41" s="35"/>
      <c r="G41" s="35"/>
      <c r="H41" s="35"/>
      <c r="I41" s="35"/>
    </row>
    <row r="42" spans="1:11" x14ac:dyDescent="0.3">
      <c r="A42" s="1"/>
      <c r="B42" s="1"/>
      <c r="C42" s="1"/>
      <c r="D42" s="1"/>
      <c r="E42" s="2"/>
      <c r="F42" s="2"/>
      <c r="G42" s="2"/>
      <c r="H42" s="37"/>
      <c r="I42" s="2"/>
    </row>
    <row r="43" spans="1:11" x14ac:dyDescent="0.3">
      <c r="A43" s="1"/>
      <c r="B43" s="1"/>
      <c r="C43" s="1"/>
      <c r="D43" s="1"/>
      <c r="E43" s="2"/>
      <c r="F43" s="2"/>
      <c r="G43" s="2"/>
      <c r="H43" s="2"/>
      <c r="I43" s="2"/>
    </row>
    <row r="44" spans="1:11" x14ac:dyDescent="0.3">
      <c r="A44" s="5"/>
      <c r="B44" s="1"/>
      <c r="C44" s="1"/>
      <c r="D44" s="1"/>
      <c r="E44" s="2"/>
      <c r="F44" s="2"/>
      <c r="G44" s="2"/>
      <c r="H44" s="2"/>
      <c r="I44" s="2"/>
    </row>
    <row r="45" spans="1:11" x14ac:dyDescent="0.3">
      <c r="A45" s="5"/>
      <c r="B45" s="1"/>
      <c r="C45" s="1"/>
      <c r="D45" s="1"/>
      <c r="E45" s="2"/>
      <c r="F45" s="2"/>
      <c r="G45" s="2"/>
      <c r="H45" s="2"/>
      <c r="I45" s="2"/>
    </row>
    <row r="46" spans="1:11" x14ac:dyDescent="0.3">
      <c r="A46" s="5"/>
      <c r="B46" s="1"/>
      <c r="C46" s="1"/>
      <c r="D46" s="1"/>
      <c r="E46" s="2"/>
      <c r="F46" s="2"/>
      <c r="G46" s="2"/>
      <c r="H46" s="2"/>
      <c r="I46" s="2"/>
    </row>
    <row r="47" spans="1:11" x14ac:dyDescent="0.3">
      <c r="A47" s="1"/>
      <c r="B47" s="1"/>
      <c r="C47" s="1"/>
      <c r="D47" s="1"/>
      <c r="E47" s="2"/>
      <c r="F47" s="2"/>
      <c r="G47" s="2"/>
      <c r="H47" s="2"/>
      <c r="I47" s="2"/>
    </row>
    <row r="48" spans="1:11" x14ac:dyDescent="0.3">
      <c r="A48" s="1"/>
      <c r="B48" s="1"/>
      <c r="C48" s="1"/>
      <c r="D48" s="1"/>
      <c r="E48" s="2"/>
      <c r="F48" s="2"/>
      <c r="G48" s="2"/>
      <c r="H48" s="2"/>
      <c r="I48" s="2"/>
    </row>
    <row r="49" spans="1:9" x14ac:dyDescent="0.3">
      <c r="A49" s="1"/>
      <c r="B49" s="1"/>
      <c r="C49" s="1"/>
      <c r="D49" s="1"/>
      <c r="E49" s="2"/>
      <c r="F49" s="2"/>
      <c r="G49" s="2"/>
      <c r="H49" s="2"/>
      <c r="I49" s="2"/>
    </row>
    <row r="50" spans="1:9" x14ac:dyDescent="0.3">
      <c r="A50" s="1"/>
      <c r="B50" s="1"/>
      <c r="C50" s="1"/>
      <c r="D50" s="1"/>
      <c r="E50" s="2"/>
      <c r="F50" s="2"/>
      <c r="G50" s="2"/>
      <c r="H50" s="2"/>
      <c r="I50" s="2"/>
    </row>
    <row r="51" spans="1:9" x14ac:dyDescent="0.3">
      <c r="A51" s="1"/>
      <c r="B51" s="1"/>
      <c r="C51" s="1"/>
      <c r="D51" s="1"/>
      <c r="E51" s="2"/>
      <c r="F51" s="2"/>
      <c r="G51" s="2"/>
      <c r="H51" s="2"/>
      <c r="I51" s="2"/>
    </row>
    <row r="52" spans="1:9" x14ac:dyDescent="0.3">
      <c r="A52" s="1"/>
      <c r="B52" s="1"/>
      <c r="C52" s="1"/>
      <c r="D52" s="1"/>
      <c r="E52" s="2"/>
      <c r="F52" s="2"/>
      <c r="G52" s="2"/>
      <c r="H52" s="2"/>
      <c r="I52" s="2"/>
    </row>
    <row r="53" spans="1:9" x14ac:dyDescent="0.3">
      <c r="A53" s="1"/>
      <c r="B53" s="1"/>
      <c r="C53" s="1"/>
      <c r="D53" s="1"/>
      <c r="E53" s="2"/>
      <c r="F53" s="2"/>
      <c r="G53" s="2"/>
      <c r="H53" s="2"/>
      <c r="I53" s="2"/>
    </row>
    <row r="54" spans="1:9" x14ac:dyDescent="0.3">
      <c r="A54" s="1"/>
      <c r="B54" s="1"/>
      <c r="C54" s="1"/>
      <c r="D54" s="1"/>
      <c r="E54" s="2"/>
      <c r="F54" s="2"/>
      <c r="G54" s="2"/>
      <c r="H54" s="2"/>
      <c r="I54" s="2"/>
    </row>
    <row r="55" spans="1:9" x14ac:dyDescent="0.3">
      <c r="A55" s="1"/>
      <c r="B55" s="1"/>
      <c r="C55" s="1"/>
      <c r="D55" s="1"/>
      <c r="E55" s="2"/>
      <c r="F55" s="2"/>
      <c r="G55" s="2"/>
      <c r="H55" s="2"/>
      <c r="I55" s="2"/>
    </row>
    <row r="56" spans="1:9" x14ac:dyDescent="0.3">
      <c r="A56" s="1"/>
      <c r="B56" s="1"/>
      <c r="C56" s="1"/>
      <c r="D56" s="1"/>
      <c r="E56" s="2"/>
      <c r="F56" s="2"/>
      <c r="G56" s="2"/>
      <c r="H56" s="2"/>
      <c r="I56" s="2"/>
    </row>
    <row r="57" spans="1:9" x14ac:dyDescent="0.3">
      <c r="A57" s="1"/>
      <c r="B57" s="1"/>
      <c r="C57" s="1"/>
      <c r="D57" s="1"/>
      <c r="E57" s="2"/>
      <c r="F57" s="2"/>
      <c r="G57" s="2"/>
      <c r="H57" s="2"/>
      <c r="I57" s="2"/>
    </row>
    <row r="58" spans="1:9" x14ac:dyDescent="0.3">
      <c r="A58" s="1"/>
      <c r="B58" s="1"/>
      <c r="C58" s="1"/>
      <c r="D58" s="1"/>
      <c r="E58" s="2"/>
      <c r="F58" s="2"/>
      <c r="G58" s="2"/>
      <c r="H58" s="2"/>
      <c r="I58" s="2"/>
    </row>
  </sheetData>
  <mergeCells count="62">
    <mergeCell ref="B1:I1"/>
    <mergeCell ref="B2:I2"/>
    <mergeCell ref="B15:D15"/>
    <mergeCell ref="E15:F15"/>
    <mergeCell ref="A4:A11"/>
    <mergeCell ref="B4:D11"/>
    <mergeCell ref="E4:F4"/>
    <mergeCell ref="E6:F6"/>
    <mergeCell ref="E7:F7"/>
    <mergeCell ref="E8:F8"/>
    <mergeCell ref="E9:F9"/>
    <mergeCell ref="E10:F10"/>
    <mergeCell ref="B12:D12"/>
    <mergeCell ref="E12:F12"/>
    <mergeCell ref="B14:D14"/>
    <mergeCell ref="E14:F14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9:D29"/>
    <mergeCell ref="E29:F29"/>
    <mergeCell ref="B22:D22"/>
    <mergeCell ref="E22:F22"/>
    <mergeCell ref="B23:D23"/>
    <mergeCell ref="E23:F23"/>
    <mergeCell ref="B24:D24"/>
    <mergeCell ref="E24:F24"/>
    <mergeCell ref="B26:D26"/>
    <mergeCell ref="B27:D27"/>
    <mergeCell ref="E27:F27"/>
    <mergeCell ref="B28:D28"/>
    <mergeCell ref="E28:F28"/>
    <mergeCell ref="B30:D30"/>
    <mergeCell ref="E30:F30"/>
    <mergeCell ref="A31:H31"/>
    <mergeCell ref="A32:A35"/>
    <mergeCell ref="B32:C32"/>
    <mergeCell ref="F32:H32"/>
    <mergeCell ref="B33:C33"/>
    <mergeCell ref="F33:H33"/>
    <mergeCell ref="B34:C34"/>
    <mergeCell ref="F34:H34"/>
    <mergeCell ref="B39:D39"/>
    <mergeCell ref="E39:F39"/>
    <mergeCell ref="G39:H39"/>
    <mergeCell ref="B35:C35"/>
    <mergeCell ref="F35:I35"/>
    <mergeCell ref="A36:B36"/>
    <mergeCell ref="C36:D36"/>
    <mergeCell ref="E36:I36"/>
    <mergeCell ref="B38:D38"/>
    <mergeCell ref="E38:F38"/>
    <mergeCell ref="G38:H38"/>
  </mergeCells>
  <pageMargins left="1.1023622047244095" right="0.31496062992125984" top="0.74803149606299213" bottom="0.74803149606299213" header="0.31496062992125984" footer="0.31496062992125984"/>
  <pageSetup paperSize="9" scale="88" fitToHeight="3" orientation="landscape" r:id="rId1"/>
  <rowBreaks count="1" manualBreakCount="1">
    <brk id="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YRIST</dc:creator>
  <cp:lastModifiedBy>YRIST</cp:lastModifiedBy>
  <dcterms:created xsi:type="dcterms:W3CDTF">2026-03-04T05:15:10Z</dcterms:created>
  <dcterms:modified xsi:type="dcterms:W3CDTF">2026-03-04T07:53:28Z</dcterms:modified>
</cp:coreProperties>
</file>