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BONENT-OTD\Users\Public\Отчет по ДУ за 2024\"/>
    </mc:Choice>
  </mc:AlternateContent>
  <bookViews>
    <workbookView xWindow="0" yWindow="0" windowWidth="23040" windowHeight="8244"/>
  </bookViews>
  <sheets>
    <sheet name="Борисово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D38" i="1"/>
  <c r="H35" i="1"/>
  <c r="H34" i="1"/>
  <c r="H33" i="1"/>
  <c r="H32" i="1"/>
  <c r="H31" i="1"/>
  <c r="H30" i="1"/>
  <c r="I29" i="1"/>
  <c r="D39" i="1" s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2" i="1"/>
  <c r="E40" i="1" l="1"/>
  <c r="E39" i="1"/>
  <c r="D41" i="1"/>
</calcChain>
</file>

<file path=xl/sharedStrings.xml><?xml version="1.0" encoding="utf-8"?>
<sst xmlns="http://schemas.openxmlformats.org/spreadsheetml/2006/main" count="112" uniqueCount="71">
  <si>
    <t xml:space="preserve"> с.Борисово, ул. Санаторий, д.1</t>
  </si>
  <si>
    <t>№, дата акта</t>
  </si>
  <si>
    <t>Наименование вида работы (услуги)</t>
  </si>
  <si>
    <t>Периодичность/</t>
  </si>
  <si>
    <t>Единица</t>
  </si>
  <si>
    <t>Стоимость/</t>
  </si>
  <si>
    <t>Цена</t>
  </si>
  <si>
    <t xml:space="preserve">количественный </t>
  </si>
  <si>
    <t>измерения</t>
  </si>
  <si>
    <t>сметная</t>
  </si>
  <si>
    <t>выполненной</t>
  </si>
  <si>
    <t>показатель</t>
  </si>
  <si>
    <t>работы</t>
  </si>
  <si>
    <t>стоимость</t>
  </si>
  <si>
    <t>(услуги)</t>
  </si>
  <si>
    <t>( оказанной</t>
  </si>
  <si>
    <t>услуги)</t>
  </si>
  <si>
    <t>(оказанной</t>
  </si>
  <si>
    <t>в рублях</t>
  </si>
  <si>
    <t>услуги) за</t>
  </si>
  <si>
    <t>единицу</t>
  </si>
  <si>
    <t>Управление</t>
  </si>
  <si>
    <t>2704,5/12</t>
  </si>
  <si>
    <t>м2</t>
  </si>
  <si>
    <t>Содержание общего имущества</t>
  </si>
  <si>
    <t>Оплата труда производственного персонала (включая ИТР)</t>
  </si>
  <si>
    <t>Содержание придомовой территории (оплата труда, расходные материалы)</t>
  </si>
  <si>
    <t>Содержание домовладения (оплата труда, расходные материалы)</t>
  </si>
  <si>
    <t>Аварийно - диспетчерская служба</t>
  </si>
  <si>
    <t>Дератизация, дезинфекция</t>
  </si>
  <si>
    <t>Абонентский отдел (оплата труда сотрудников)</t>
  </si>
  <si>
    <t>Электроэнергия</t>
  </si>
  <si>
    <t>Транспортные расходы</t>
  </si>
  <si>
    <t>Содержания здания</t>
  </si>
  <si>
    <t>Интернет, телефон</t>
  </si>
  <si>
    <t>Охрана труда (спец одежда)</t>
  </si>
  <si>
    <t>Содержание приборов учета</t>
  </si>
  <si>
    <t>Измерение сопративления изоляции</t>
  </si>
  <si>
    <t>Текущий ремонт</t>
  </si>
  <si>
    <t>Б-2С от 29.05.2024г.</t>
  </si>
  <si>
    <t>Частичная замена 1-го стояка водоразбора холодной воды (подвал)</t>
  </si>
  <si>
    <t>п.м.</t>
  </si>
  <si>
    <t>Б-3С от 28.06.2024г.</t>
  </si>
  <si>
    <t>Замена канализационного лежака</t>
  </si>
  <si>
    <t>3,5</t>
  </si>
  <si>
    <t>Б-4Р от 05.07.2024г.</t>
  </si>
  <si>
    <t>Обработка чердачного помещения (дезинфекция)</t>
  </si>
  <si>
    <t>1</t>
  </si>
  <si>
    <t>шт.</t>
  </si>
  <si>
    <t>Б-5Р от 08.07.2024г.</t>
  </si>
  <si>
    <t xml:space="preserve">Частичный ремонт кровли </t>
  </si>
  <si>
    <t>Б-6С от 25.07.2024г.</t>
  </si>
  <si>
    <t>Замена1-го канализационного стояка</t>
  </si>
  <si>
    <t>Б-10Р от 20.08.2024г.</t>
  </si>
  <si>
    <t>0,6</t>
  </si>
  <si>
    <t>кв.м.</t>
  </si>
  <si>
    <t>ИТОГО</t>
  </si>
  <si>
    <t>Показатели по текущему ремонту, руб.</t>
  </si>
  <si>
    <t>текущий ремонт</t>
  </si>
  <si>
    <t>начислено</t>
  </si>
  <si>
    <t>от содержания жилья, план</t>
  </si>
  <si>
    <t>выполнено</t>
  </si>
  <si>
    <t>от содержания жилья, факт</t>
  </si>
  <si>
    <t>% выполнения</t>
  </si>
  <si>
    <t>снижение</t>
  </si>
  <si>
    <t>Услуга</t>
  </si>
  <si>
    <t>начисление</t>
  </si>
  <si>
    <t>оплата</t>
  </si>
  <si>
    <t>выполнено работ</t>
  </si>
  <si>
    <t>Содержание и текущий ремонт</t>
  </si>
  <si>
    <t>ОТЧЕТ ПО ДОГОВОРУ УПРАВЛЕНИЯ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</si>
</sst>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0" fillId="0" borderId="0" xfId="0" applyFont="1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4" fontId="1" fillId="0" borderId="5" xfId="0" applyNumberFormat="1" applyFont="1" applyBorder="1" applyAlignment="1">
      <alignment horizontal="center"/>
    </xf>
    <xf numFmtId="4" fontId="1" fillId="0" borderId="5" xfId="0" applyNumberFormat="1" applyFont="1" applyBorder="1"/>
    <xf numFmtId="0" fontId="1" fillId="0" borderId="11" xfId="0" applyFont="1" applyBorder="1"/>
    <xf numFmtId="0" fontId="1" fillId="0" borderId="10" xfId="0" applyFont="1" applyBorder="1"/>
    <xf numFmtId="0" fontId="1" fillId="0" borderId="8" xfId="0" applyFont="1" applyBorder="1"/>
    <xf numFmtId="4" fontId="1" fillId="0" borderId="8" xfId="0" applyNumberFormat="1" applyFont="1" applyBorder="1"/>
    <xf numFmtId="164" fontId="5" fillId="0" borderId="8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2" fontId="6" fillId="0" borderId="8" xfId="0" applyNumberFormat="1" applyFont="1" applyBorder="1"/>
    <xf numFmtId="4" fontId="6" fillId="0" borderId="8" xfId="0" applyNumberFormat="1" applyFont="1" applyBorder="1"/>
    <xf numFmtId="164" fontId="7" fillId="0" borderId="8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2" fontId="1" fillId="0" borderId="8" xfId="0" applyNumberFormat="1" applyFont="1" applyBorder="1"/>
    <xf numFmtId="2" fontId="0" fillId="0" borderId="0" xfId="0" applyNumberFormat="1"/>
    <xf numFmtId="0" fontId="1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4" fontId="3" fillId="0" borderId="15" xfId="0" applyNumberFormat="1" applyFont="1" applyBorder="1"/>
    <xf numFmtId="4" fontId="3" fillId="0" borderId="15" xfId="0" applyNumberFormat="1" applyFont="1" applyBorder="1" applyAlignment="1">
      <alignment horizontal="right"/>
    </xf>
    <xf numFmtId="0" fontId="8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/>
    </xf>
    <xf numFmtId="0" fontId="10" fillId="0" borderId="15" xfId="0" applyFont="1" applyBorder="1"/>
    <xf numFmtId="4" fontId="11" fillId="0" borderId="15" xfId="0" applyNumberFormat="1" applyFont="1" applyBorder="1"/>
    <xf numFmtId="0" fontId="12" fillId="0" borderId="0" xfId="0" applyFont="1"/>
    <xf numFmtId="2" fontId="13" fillId="0" borderId="15" xfId="0" applyNumberFormat="1" applyFont="1" applyBorder="1" applyAlignment="1">
      <alignment horizontal="center" wrapText="1"/>
    </xf>
    <xf numFmtId="9" fontId="3" fillId="0" borderId="15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 wrapText="1"/>
    </xf>
    <xf numFmtId="10" fontId="3" fillId="0" borderId="15" xfId="0" applyNumberFormat="1" applyFont="1" applyBorder="1" applyAlignment="1">
      <alignment horizontal="center"/>
    </xf>
    <xf numFmtId="2" fontId="3" fillId="0" borderId="15" xfId="0" applyNumberFormat="1" applyFont="1" applyBorder="1"/>
    <xf numFmtId="10" fontId="3" fillId="0" borderId="15" xfId="0" applyNumberFormat="1" applyFont="1" applyBorder="1"/>
    <xf numFmtId="2" fontId="3" fillId="0" borderId="15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4" fontId="3" fillId="0" borderId="0" xfId="0" applyNumberFormat="1" applyFont="1" applyBorder="1" applyAlignment="1">
      <alignment horizontal="center" wrapText="1"/>
    </xf>
    <xf numFmtId="4" fontId="1" fillId="0" borderId="15" xfId="0" applyNumberFormat="1" applyFont="1" applyBorder="1" applyAlignment="1">
      <alignment horizontal="center" wrapText="1"/>
    </xf>
    <xf numFmtId="0" fontId="7" fillId="0" borderId="0" xfId="0" applyFont="1"/>
    <xf numFmtId="4" fontId="7" fillId="0" borderId="0" xfId="0" applyNumberFormat="1" applyFont="1"/>
    <xf numFmtId="4" fontId="0" fillId="0" borderId="0" xfId="0" applyNumberFormat="1"/>
    <xf numFmtId="0" fontId="1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5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49" fontId="3" fillId="0" borderId="15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10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62"/>
  <sheetViews>
    <sheetView tabSelected="1" topLeftCell="A40" zoomScaleNormal="100" workbookViewId="0">
      <selection activeCell="A46" sqref="A46:I62"/>
    </sheetView>
  </sheetViews>
  <sheetFormatPr defaultRowHeight="14.4" x14ac:dyDescent="0.3"/>
  <cols>
    <col min="1" max="1" width="14.109375" customWidth="1"/>
    <col min="2" max="2" width="13.6640625" customWidth="1"/>
    <col min="4" max="4" width="15.6640625" customWidth="1"/>
    <col min="6" max="6" width="6.44140625" customWidth="1"/>
    <col min="7" max="7" width="10.33203125" customWidth="1"/>
    <col min="8" max="8" width="15.33203125" customWidth="1"/>
    <col min="9" max="9" width="58.6640625" style="53" customWidth="1"/>
    <col min="10" max="10" width="10.33203125" customWidth="1"/>
    <col min="11" max="11" width="9.109375" bestFit="1" customWidth="1"/>
  </cols>
  <sheetData>
    <row r="1" spans="1:12" x14ac:dyDescent="0.3">
      <c r="A1" s="3"/>
      <c r="B1" s="107" t="s">
        <v>70</v>
      </c>
      <c r="C1" s="105"/>
      <c r="D1" s="105"/>
      <c r="E1" s="105"/>
      <c r="F1" s="105"/>
      <c r="G1" s="105"/>
      <c r="H1" s="105"/>
      <c r="I1" s="105"/>
      <c r="J1" s="1"/>
      <c r="K1" s="1"/>
      <c r="L1" s="2"/>
    </row>
    <row r="2" spans="1:12" x14ac:dyDescent="0.3">
      <c r="A2" s="3"/>
      <c r="B2" s="106" t="s">
        <v>0</v>
      </c>
      <c r="C2" s="106"/>
      <c r="D2" s="106"/>
      <c r="E2" s="106"/>
      <c r="F2" s="106"/>
      <c r="G2" s="106"/>
      <c r="H2" s="106"/>
      <c r="I2" s="106"/>
      <c r="J2" s="1"/>
      <c r="K2" s="1"/>
      <c r="L2" s="2"/>
    </row>
    <row r="3" spans="1:12" x14ac:dyDescent="0.3">
      <c r="A3" s="3"/>
      <c r="B3" s="3"/>
      <c r="C3" s="3"/>
      <c r="D3" s="3"/>
      <c r="E3" s="3"/>
      <c r="F3" s="3"/>
      <c r="G3" s="3"/>
      <c r="H3" s="3"/>
      <c r="I3" s="4"/>
    </row>
    <row r="4" spans="1:12" x14ac:dyDescent="0.3">
      <c r="A4" s="94" t="s">
        <v>1</v>
      </c>
      <c r="B4" s="97" t="s">
        <v>2</v>
      </c>
      <c r="C4" s="97"/>
      <c r="D4" s="98"/>
      <c r="E4" s="103" t="s">
        <v>3</v>
      </c>
      <c r="F4" s="104"/>
      <c r="G4" s="6" t="s">
        <v>4</v>
      </c>
      <c r="H4" s="7" t="s">
        <v>5</v>
      </c>
      <c r="I4" s="8" t="s">
        <v>6</v>
      </c>
    </row>
    <row r="5" spans="1:12" x14ac:dyDescent="0.3">
      <c r="A5" s="95"/>
      <c r="B5" s="99"/>
      <c r="C5" s="99"/>
      <c r="D5" s="100"/>
      <c r="E5" s="9" t="s">
        <v>7</v>
      </c>
      <c r="F5" s="10"/>
      <c r="G5" s="11" t="s">
        <v>8</v>
      </c>
      <c r="H5" s="12" t="s">
        <v>9</v>
      </c>
      <c r="I5" s="13" t="s">
        <v>10</v>
      </c>
    </row>
    <row r="6" spans="1:12" x14ac:dyDescent="0.3">
      <c r="A6" s="95"/>
      <c r="B6" s="99"/>
      <c r="C6" s="99"/>
      <c r="D6" s="100"/>
      <c r="E6" s="92" t="s">
        <v>11</v>
      </c>
      <c r="F6" s="93"/>
      <c r="G6" s="11" t="s">
        <v>12</v>
      </c>
      <c r="H6" s="12" t="s">
        <v>13</v>
      </c>
      <c r="I6" s="13" t="s">
        <v>12</v>
      </c>
    </row>
    <row r="7" spans="1:12" x14ac:dyDescent="0.3">
      <c r="A7" s="95"/>
      <c r="B7" s="99"/>
      <c r="C7" s="99"/>
      <c r="D7" s="100"/>
      <c r="E7" s="92" t="s">
        <v>10</v>
      </c>
      <c r="F7" s="93"/>
      <c r="G7" s="11" t="s">
        <v>14</v>
      </c>
      <c r="H7" s="12" t="s">
        <v>10</v>
      </c>
      <c r="I7" s="13" t="s">
        <v>15</v>
      </c>
    </row>
    <row r="8" spans="1:12" x14ac:dyDescent="0.3">
      <c r="A8" s="95"/>
      <c r="B8" s="99"/>
      <c r="C8" s="99"/>
      <c r="D8" s="100"/>
      <c r="E8" s="92" t="s">
        <v>12</v>
      </c>
      <c r="F8" s="93"/>
      <c r="G8" s="12"/>
      <c r="H8" s="12" t="s">
        <v>12</v>
      </c>
      <c r="I8" s="13" t="s">
        <v>16</v>
      </c>
    </row>
    <row r="9" spans="1:12" x14ac:dyDescent="0.3">
      <c r="A9" s="95"/>
      <c r="B9" s="99"/>
      <c r="C9" s="99"/>
      <c r="D9" s="100"/>
      <c r="E9" s="92" t="s">
        <v>17</v>
      </c>
      <c r="F9" s="93"/>
      <c r="G9" s="12"/>
      <c r="H9" s="12" t="s">
        <v>17</v>
      </c>
      <c r="I9" s="13" t="s">
        <v>18</v>
      </c>
    </row>
    <row r="10" spans="1:12" x14ac:dyDescent="0.3">
      <c r="A10" s="95"/>
      <c r="B10" s="99"/>
      <c r="C10" s="99"/>
      <c r="D10" s="100"/>
      <c r="E10" s="92" t="s">
        <v>16</v>
      </c>
      <c r="F10" s="93"/>
      <c r="G10" s="12"/>
      <c r="H10" s="12" t="s">
        <v>19</v>
      </c>
      <c r="I10" s="14"/>
    </row>
    <row r="11" spans="1:12" x14ac:dyDescent="0.3">
      <c r="A11" s="96"/>
      <c r="B11" s="101"/>
      <c r="C11" s="101"/>
      <c r="D11" s="102"/>
      <c r="E11" s="15"/>
      <c r="F11" s="16"/>
      <c r="G11" s="17"/>
      <c r="H11" s="17" t="s">
        <v>20</v>
      </c>
      <c r="I11" s="18"/>
    </row>
    <row r="12" spans="1:12" x14ac:dyDescent="0.3">
      <c r="A12" s="19">
        <v>45691</v>
      </c>
      <c r="B12" s="86" t="s">
        <v>21</v>
      </c>
      <c r="C12" s="87"/>
      <c r="D12" s="88"/>
      <c r="E12" s="89" t="s">
        <v>22</v>
      </c>
      <c r="F12" s="90"/>
      <c r="G12" s="20" t="s">
        <v>23</v>
      </c>
      <c r="H12" s="21">
        <v>4.2</v>
      </c>
      <c r="I12" s="22">
        <f>2704.5*12*H12</f>
        <v>136306.80000000002</v>
      </c>
    </row>
    <row r="13" spans="1:12" x14ac:dyDescent="0.3">
      <c r="A13" s="23"/>
      <c r="B13" s="24"/>
      <c r="C13" s="24"/>
      <c r="D13" s="25"/>
      <c r="E13" s="15"/>
      <c r="F13" s="16"/>
      <c r="G13" s="17"/>
      <c r="H13" s="26"/>
      <c r="I13" s="18"/>
    </row>
    <row r="14" spans="1:12" x14ac:dyDescent="0.3">
      <c r="A14" s="19">
        <v>45691</v>
      </c>
      <c r="B14" s="86" t="s">
        <v>24</v>
      </c>
      <c r="C14" s="87"/>
      <c r="D14" s="88"/>
      <c r="E14" s="89" t="s">
        <v>22</v>
      </c>
      <c r="F14" s="90"/>
      <c r="G14" s="20" t="s">
        <v>23</v>
      </c>
      <c r="H14" s="21"/>
      <c r="I14" s="22">
        <v>772545</v>
      </c>
      <c r="K14" s="27"/>
    </row>
    <row r="15" spans="1:12" ht="29.4" customHeight="1" x14ac:dyDescent="0.3">
      <c r="A15" s="23"/>
      <c r="B15" s="81" t="s">
        <v>25</v>
      </c>
      <c r="C15" s="82"/>
      <c r="D15" s="83"/>
      <c r="E15" s="84" t="s">
        <v>22</v>
      </c>
      <c r="F15" s="85"/>
      <c r="G15" s="28" t="s">
        <v>23</v>
      </c>
      <c r="H15" s="26">
        <v>9.85</v>
      </c>
      <c r="I15" s="18">
        <f t="shared" ref="I15:I27" si="0">2704.5*12*H15</f>
        <v>319671.89999999997</v>
      </c>
    </row>
    <row r="16" spans="1:12" ht="30.6" customHeight="1" x14ac:dyDescent="0.3">
      <c r="A16" s="23"/>
      <c r="B16" s="81" t="s">
        <v>26</v>
      </c>
      <c r="C16" s="82"/>
      <c r="D16" s="83"/>
      <c r="E16" s="84" t="s">
        <v>22</v>
      </c>
      <c r="F16" s="85"/>
      <c r="G16" s="28" t="s">
        <v>23</v>
      </c>
      <c r="H16" s="26">
        <v>3.92</v>
      </c>
      <c r="I16" s="18">
        <f t="shared" si="0"/>
        <v>127219.68</v>
      </c>
    </row>
    <row r="17" spans="1:9" ht="30" customHeight="1" x14ac:dyDescent="0.3">
      <c r="A17" s="23"/>
      <c r="B17" s="81" t="s">
        <v>27</v>
      </c>
      <c r="C17" s="82"/>
      <c r="D17" s="83"/>
      <c r="E17" s="84" t="s">
        <v>22</v>
      </c>
      <c r="F17" s="85"/>
      <c r="G17" s="28" t="s">
        <v>23</v>
      </c>
      <c r="H17" s="26">
        <v>3.17</v>
      </c>
      <c r="I17" s="18">
        <f t="shared" si="0"/>
        <v>102879.18</v>
      </c>
    </row>
    <row r="18" spans="1:9" x14ac:dyDescent="0.3">
      <c r="A18" s="23"/>
      <c r="B18" s="81" t="s">
        <v>28</v>
      </c>
      <c r="C18" s="82"/>
      <c r="D18" s="83"/>
      <c r="E18" s="84" t="s">
        <v>22</v>
      </c>
      <c r="F18" s="85"/>
      <c r="G18" s="28" t="s">
        <v>23</v>
      </c>
      <c r="H18" s="26">
        <v>1.67</v>
      </c>
      <c r="I18" s="18">
        <f t="shared" si="0"/>
        <v>54198.18</v>
      </c>
    </row>
    <row r="19" spans="1:9" x14ac:dyDescent="0.3">
      <c r="A19" s="23"/>
      <c r="B19" s="81" t="s">
        <v>29</v>
      </c>
      <c r="C19" s="82"/>
      <c r="D19" s="83"/>
      <c r="E19" s="84" t="s">
        <v>22</v>
      </c>
      <c r="F19" s="85"/>
      <c r="G19" s="28" t="s">
        <v>23</v>
      </c>
      <c r="H19" s="26">
        <v>0.16</v>
      </c>
      <c r="I19" s="18">
        <f t="shared" si="0"/>
        <v>5192.6400000000003</v>
      </c>
    </row>
    <row r="20" spans="1:9" x14ac:dyDescent="0.3">
      <c r="A20" s="23"/>
      <c r="B20" s="81" t="s">
        <v>30</v>
      </c>
      <c r="C20" s="82"/>
      <c r="D20" s="83"/>
      <c r="E20" s="84" t="s">
        <v>22</v>
      </c>
      <c r="F20" s="85"/>
      <c r="G20" s="28" t="s">
        <v>23</v>
      </c>
      <c r="H20" s="26">
        <v>1.22</v>
      </c>
      <c r="I20" s="18">
        <f t="shared" si="0"/>
        <v>39593.879999999997</v>
      </c>
    </row>
    <row r="21" spans="1:9" ht="14.4" customHeight="1" x14ac:dyDescent="0.3">
      <c r="A21" s="23"/>
      <c r="B21" s="81" t="s">
        <v>31</v>
      </c>
      <c r="C21" s="82"/>
      <c r="D21" s="83"/>
      <c r="E21" s="84" t="s">
        <v>22</v>
      </c>
      <c r="F21" s="85"/>
      <c r="G21" s="28" t="s">
        <v>23</v>
      </c>
      <c r="H21" s="26">
        <v>1.43</v>
      </c>
      <c r="I21" s="18">
        <f t="shared" si="0"/>
        <v>46409.22</v>
      </c>
    </row>
    <row r="22" spans="1:9" x14ac:dyDescent="0.3">
      <c r="A22" s="23"/>
      <c r="B22" s="81" t="s">
        <v>32</v>
      </c>
      <c r="C22" s="82"/>
      <c r="D22" s="83"/>
      <c r="E22" s="84" t="s">
        <v>22</v>
      </c>
      <c r="F22" s="85"/>
      <c r="G22" s="28" t="s">
        <v>23</v>
      </c>
      <c r="H22" s="26">
        <v>0.5</v>
      </c>
      <c r="I22" s="18">
        <f t="shared" si="0"/>
        <v>16227</v>
      </c>
    </row>
    <row r="23" spans="1:9" x14ac:dyDescent="0.3">
      <c r="A23" s="23"/>
      <c r="B23" s="81" t="s">
        <v>33</v>
      </c>
      <c r="C23" s="82"/>
      <c r="D23" s="83"/>
      <c r="E23" s="84" t="s">
        <v>22</v>
      </c>
      <c r="F23" s="85"/>
      <c r="G23" s="28" t="s">
        <v>23</v>
      </c>
      <c r="H23" s="26">
        <v>0.46</v>
      </c>
      <c r="I23" s="18">
        <f t="shared" si="0"/>
        <v>14928.84</v>
      </c>
    </row>
    <row r="24" spans="1:9" x14ac:dyDescent="0.3">
      <c r="A24" s="23"/>
      <c r="B24" s="81" t="s">
        <v>34</v>
      </c>
      <c r="C24" s="82"/>
      <c r="D24" s="83"/>
      <c r="E24" s="84" t="s">
        <v>22</v>
      </c>
      <c r="F24" s="85"/>
      <c r="G24" s="28" t="s">
        <v>23</v>
      </c>
      <c r="H24" s="26">
        <v>0.65</v>
      </c>
      <c r="I24" s="18">
        <f t="shared" si="0"/>
        <v>21095.100000000002</v>
      </c>
    </row>
    <row r="25" spans="1:9" x14ac:dyDescent="0.3">
      <c r="A25" s="23"/>
      <c r="B25" s="81" t="s">
        <v>35</v>
      </c>
      <c r="C25" s="82"/>
      <c r="D25" s="83"/>
      <c r="E25" s="84" t="s">
        <v>22</v>
      </c>
      <c r="F25" s="85"/>
      <c r="G25" s="28" t="s">
        <v>23</v>
      </c>
      <c r="H25" s="26">
        <v>0.49</v>
      </c>
      <c r="I25" s="18">
        <f t="shared" si="0"/>
        <v>15902.46</v>
      </c>
    </row>
    <row r="26" spans="1:9" x14ac:dyDescent="0.3">
      <c r="A26" s="23"/>
      <c r="B26" s="81" t="s">
        <v>36</v>
      </c>
      <c r="C26" s="82"/>
      <c r="D26" s="83"/>
      <c r="E26" s="84" t="s">
        <v>22</v>
      </c>
      <c r="F26" s="85"/>
      <c r="G26" s="28" t="s">
        <v>23</v>
      </c>
      <c r="H26" s="26">
        <v>0.18</v>
      </c>
      <c r="I26" s="18">
        <f t="shared" si="0"/>
        <v>5841.7199999999993</v>
      </c>
    </row>
    <row r="27" spans="1:9" x14ac:dyDescent="0.3">
      <c r="A27" s="23"/>
      <c r="B27" s="81" t="s">
        <v>37</v>
      </c>
      <c r="C27" s="82"/>
      <c r="D27" s="83"/>
      <c r="E27" s="84" t="s">
        <v>22</v>
      </c>
      <c r="F27" s="85"/>
      <c r="G27" s="28" t="s">
        <v>23</v>
      </c>
      <c r="H27" s="26">
        <v>0.1</v>
      </c>
      <c r="I27" s="18">
        <f t="shared" si="0"/>
        <v>3245.4</v>
      </c>
    </row>
    <row r="28" spans="1:9" x14ac:dyDescent="0.3">
      <c r="A28" s="23"/>
      <c r="B28" s="24"/>
      <c r="C28" s="24"/>
      <c r="D28" s="25"/>
      <c r="E28" s="84"/>
      <c r="F28" s="85"/>
      <c r="G28" s="28"/>
      <c r="H28" s="26"/>
      <c r="I28" s="18"/>
    </row>
    <row r="29" spans="1:9" x14ac:dyDescent="0.3">
      <c r="A29" s="19">
        <v>45691</v>
      </c>
      <c r="B29" s="86" t="s">
        <v>38</v>
      </c>
      <c r="C29" s="87"/>
      <c r="D29" s="88"/>
      <c r="E29" s="89"/>
      <c r="F29" s="90"/>
      <c r="G29" s="20"/>
      <c r="H29" s="21"/>
      <c r="I29" s="22">
        <f>I30+I31+I32+I33+I34+I35</f>
        <v>27421.14</v>
      </c>
    </row>
    <row r="30" spans="1:9" ht="28.2" customHeight="1" x14ac:dyDescent="0.3">
      <c r="A30" s="29" t="s">
        <v>39</v>
      </c>
      <c r="B30" s="72" t="s">
        <v>40</v>
      </c>
      <c r="C30" s="73"/>
      <c r="D30" s="74"/>
      <c r="E30" s="91">
        <v>8</v>
      </c>
      <c r="F30" s="91"/>
      <c r="G30" s="30" t="s">
        <v>41</v>
      </c>
      <c r="H30" s="31">
        <f t="shared" ref="H30:H35" si="1">I30/E30</f>
        <v>886.49374999999998</v>
      </c>
      <c r="I30" s="31">
        <v>7091.95</v>
      </c>
    </row>
    <row r="31" spans="1:9" ht="28.2" customHeight="1" x14ac:dyDescent="0.3">
      <c r="A31" s="29" t="s">
        <v>42</v>
      </c>
      <c r="B31" s="72" t="s">
        <v>43</v>
      </c>
      <c r="C31" s="73"/>
      <c r="D31" s="74"/>
      <c r="E31" s="75" t="s">
        <v>44</v>
      </c>
      <c r="F31" s="75"/>
      <c r="G31" s="30" t="s">
        <v>41</v>
      </c>
      <c r="H31" s="31">
        <f t="shared" si="1"/>
        <v>1735.0314285714285</v>
      </c>
      <c r="I31" s="32">
        <v>6072.61</v>
      </c>
    </row>
    <row r="32" spans="1:9" ht="28.2" customHeight="1" x14ac:dyDescent="0.3">
      <c r="A32" s="29" t="s">
        <v>45</v>
      </c>
      <c r="B32" s="72" t="s">
        <v>46</v>
      </c>
      <c r="C32" s="73"/>
      <c r="D32" s="74"/>
      <c r="E32" s="75" t="s">
        <v>47</v>
      </c>
      <c r="F32" s="75"/>
      <c r="G32" s="30" t="s">
        <v>48</v>
      </c>
      <c r="H32" s="31">
        <f t="shared" si="1"/>
        <v>1740.34</v>
      </c>
      <c r="I32" s="32">
        <v>1740.34</v>
      </c>
    </row>
    <row r="33" spans="1:10" ht="28.2" customHeight="1" x14ac:dyDescent="0.3">
      <c r="A33" s="29" t="s">
        <v>49</v>
      </c>
      <c r="B33" s="72" t="s">
        <v>50</v>
      </c>
      <c r="C33" s="73"/>
      <c r="D33" s="74"/>
      <c r="E33" s="75" t="s">
        <v>47</v>
      </c>
      <c r="F33" s="75"/>
      <c r="G33" s="30" t="s">
        <v>48</v>
      </c>
      <c r="H33" s="31">
        <f t="shared" si="1"/>
        <v>2144.5</v>
      </c>
      <c r="I33" s="32">
        <v>2144.5</v>
      </c>
    </row>
    <row r="34" spans="1:10" ht="28.2" customHeight="1" x14ac:dyDescent="0.3">
      <c r="A34" s="29" t="s">
        <v>51</v>
      </c>
      <c r="B34" s="72" t="s">
        <v>52</v>
      </c>
      <c r="C34" s="73"/>
      <c r="D34" s="74"/>
      <c r="E34" s="75" t="s">
        <v>47</v>
      </c>
      <c r="F34" s="75"/>
      <c r="G34" s="30" t="s">
        <v>48</v>
      </c>
      <c r="H34" s="31">
        <f t="shared" si="1"/>
        <v>6906.62</v>
      </c>
      <c r="I34" s="32">
        <v>6906.62</v>
      </c>
    </row>
    <row r="35" spans="1:10" ht="28.2" customHeight="1" x14ac:dyDescent="0.3">
      <c r="A35" s="29" t="s">
        <v>53</v>
      </c>
      <c r="B35" s="72" t="s">
        <v>50</v>
      </c>
      <c r="C35" s="73"/>
      <c r="D35" s="74"/>
      <c r="E35" s="75" t="s">
        <v>54</v>
      </c>
      <c r="F35" s="75"/>
      <c r="G35" s="30" t="s">
        <v>55</v>
      </c>
      <c r="H35" s="31">
        <f t="shared" si="1"/>
        <v>5775.2</v>
      </c>
      <c r="I35" s="32">
        <v>3465.12</v>
      </c>
    </row>
    <row r="36" spans="1:10" s="37" customFormat="1" ht="14.4" customHeight="1" x14ac:dyDescent="0.3">
      <c r="A36" s="33"/>
      <c r="B36" s="76" t="s">
        <v>56</v>
      </c>
      <c r="C36" s="77"/>
      <c r="D36" s="78"/>
      <c r="E36" s="79"/>
      <c r="F36" s="80"/>
      <c r="G36" s="34"/>
      <c r="H36" s="35"/>
      <c r="I36" s="36">
        <v>908852.22</v>
      </c>
    </row>
    <row r="37" spans="1:10" ht="14.4" customHeight="1" x14ac:dyDescent="0.3">
      <c r="A37" s="58" t="s">
        <v>57</v>
      </c>
      <c r="B37" s="59"/>
      <c r="C37" s="59"/>
      <c r="D37" s="59"/>
      <c r="E37" s="59"/>
      <c r="F37" s="59"/>
      <c r="G37" s="59"/>
      <c r="H37" s="60"/>
      <c r="I37" s="4"/>
    </row>
    <row r="38" spans="1:10" x14ac:dyDescent="0.3">
      <c r="A38" s="61" t="s">
        <v>58</v>
      </c>
      <c r="B38" s="64" t="s">
        <v>59</v>
      </c>
      <c r="C38" s="64"/>
      <c r="D38" s="38">
        <f>E44*10%</f>
        <v>87625.8</v>
      </c>
      <c r="E38" s="39">
        <v>0.1</v>
      </c>
      <c r="F38" s="65" t="s">
        <v>60</v>
      </c>
      <c r="G38" s="65"/>
      <c r="H38" s="65"/>
      <c r="I38" s="4"/>
    </row>
    <row r="39" spans="1:10" x14ac:dyDescent="0.3">
      <c r="A39" s="62"/>
      <c r="B39" s="64" t="s">
        <v>61</v>
      </c>
      <c r="C39" s="64"/>
      <c r="D39" s="40">
        <f>I29</f>
        <v>27421.14</v>
      </c>
      <c r="E39" s="41">
        <f>D39*E38/D38</f>
        <v>3.1293454667460953E-2</v>
      </c>
      <c r="F39" s="65" t="s">
        <v>62</v>
      </c>
      <c r="G39" s="65"/>
      <c r="H39" s="65"/>
      <c r="I39" s="4"/>
    </row>
    <row r="40" spans="1:10" x14ac:dyDescent="0.3">
      <c r="A40" s="62"/>
      <c r="B40" s="66" t="s">
        <v>63</v>
      </c>
      <c r="C40" s="67"/>
      <c r="D40" s="42"/>
      <c r="E40" s="43">
        <f>D39/D38</f>
        <v>0.31293454667460952</v>
      </c>
      <c r="F40" s="66"/>
      <c r="G40" s="68"/>
      <c r="H40" s="67"/>
      <c r="I40" s="4"/>
    </row>
    <row r="41" spans="1:10" ht="30.75" customHeight="1" x14ac:dyDescent="0.3">
      <c r="A41" s="63"/>
      <c r="B41" s="66" t="s">
        <v>64</v>
      </c>
      <c r="C41" s="67"/>
      <c r="D41" s="44">
        <f>D39-D38</f>
        <v>-60204.66</v>
      </c>
      <c r="E41" s="43"/>
      <c r="F41" s="69"/>
      <c r="G41" s="70"/>
      <c r="H41" s="70"/>
      <c r="I41" s="71"/>
    </row>
    <row r="42" spans="1:10" ht="15" customHeight="1" x14ac:dyDescent="0.3">
      <c r="A42" s="45"/>
      <c r="B42" s="46"/>
      <c r="C42" s="47"/>
      <c r="D42" s="47"/>
      <c r="E42" s="48"/>
      <c r="F42" s="48"/>
      <c r="G42" s="48"/>
      <c r="H42" s="48"/>
      <c r="I42" s="49"/>
    </row>
    <row r="43" spans="1:10" ht="15" customHeight="1" x14ac:dyDescent="0.3">
      <c r="A43" s="45"/>
      <c r="B43" s="56" t="s">
        <v>65</v>
      </c>
      <c r="C43" s="56"/>
      <c r="D43" s="56"/>
      <c r="E43" s="57" t="s">
        <v>66</v>
      </c>
      <c r="F43" s="57"/>
      <c r="G43" s="57" t="s">
        <v>67</v>
      </c>
      <c r="H43" s="57"/>
      <c r="I43" s="50" t="s">
        <v>68</v>
      </c>
    </row>
    <row r="44" spans="1:10" ht="15" customHeight="1" x14ac:dyDescent="0.3">
      <c r="A44" s="45"/>
      <c r="B44" s="56" t="s">
        <v>69</v>
      </c>
      <c r="C44" s="56"/>
      <c r="D44" s="56"/>
      <c r="E44" s="57">
        <v>876258</v>
      </c>
      <c r="F44" s="57"/>
      <c r="G44" s="57">
        <v>847529.43</v>
      </c>
      <c r="H44" s="57"/>
      <c r="I44" s="50">
        <f>I36</f>
        <v>908852.22</v>
      </c>
      <c r="J44" s="27"/>
    </row>
    <row r="45" spans="1:10" ht="15" customHeight="1" x14ac:dyDescent="0.3">
      <c r="A45" s="3"/>
      <c r="B45" s="3"/>
      <c r="C45" s="3"/>
      <c r="D45" s="3"/>
      <c r="E45" s="3"/>
      <c r="F45" s="3"/>
      <c r="G45" s="3"/>
      <c r="H45" s="3"/>
      <c r="I45" s="4"/>
    </row>
    <row r="46" spans="1:10" x14ac:dyDescent="0.3">
      <c r="A46" s="5"/>
      <c r="B46" s="54"/>
      <c r="C46" s="54"/>
      <c r="D46" s="54"/>
      <c r="E46" s="54"/>
      <c r="F46" s="54"/>
      <c r="G46" s="54"/>
      <c r="H46" s="54"/>
      <c r="I46" s="54"/>
    </row>
    <row r="47" spans="1:10" x14ac:dyDescent="0.3">
      <c r="A47" s="3"/>
      <c r="B47" s="55"/>
      <c r="C47" s="55"/>
      <c r="D47" s="55"/>
      <c r="E47" s="55"/>
      <c r="F47" s="55"/>
      <c r="G47" s="55"/>
      <c r="H47" s="55"/>
      <c r="I47" s="55"/>
    </row>
    <row r="48" spans="1:10" x14ac:dyDescent="0.3">
      <c r="A48" s="3"/>
      <c r="B48" s="3"/>
      <c r="C48" s="3"/>
      <c r="D48" s="3"/>
      <c r="E48" s="3"/>
      <c r="F48" s="3"/>
      <c r="G48" s="3"/>
      <c r="H48" s="3"/>
      <c r="I48" s="4"/>
    </row>
    <row r="49" spans="1:9" x14ac:dyDescent="0.3">
      <c r="A49" s="5"/>
      <c r="B49" s="3"/>
      <c r="C49" s="3"/>
      <c r="D49" s="3"/>
      <c r="E49" s="3"/>
      <c r="F49" s="3"/>
      <c r="G49" s="3"/>
      <c r="H49" s="3"/>
      <c r="I49" s="4"/>
    </row>
    <row r="50" spans="1:9" x14ac:dyDescent="0.3">
      <c r="A50" s="3"/>
      <c r="B50" s="3"/>
      <c r="C50" s="3"/>
      <c r="D50" s="3"/>
      <c r="E50" s="3"/>
      <c r="F50" s="3"/>
      <c r="G50" s="3"/>
      <c r="H50" s="3"/>
      <c r="I50" s="4"/>
    </row>
    <row r="51" spans="1:9" x14ac:dyDescent="0.3">
      <c r="A51" s="5"/>
      <c r="B51" s="3"/>
      <c r="C51" s="3"/>
      <c r="D51" s="3"/>
      <c r="E51" s="3"/>
      <c r="F51" s="3"/>
      <c r="G51" s="3"/>
      <c r="H51" s="3"/>
      <c r="I51" s="4"/>
    </row>
    <row r="52" spans="1:9" x14ac:dyDescent="0.3">
      <c r="A52" s="3"/>
      <c r="B52" s="3"/>
      <c r="C52" s="3"/>
      <c r="D52" s="3"/>
      <c r="E52" s="3"/>
      <c r="F52" s="3"/>
      <c r="G52" s="3"/>
      <c r="H52" s="3"/>
      <c r="I52" s="4"/>
    </row>
    <row r="53" spans="1:9" x14ac:dyDescent="0.3">
      <c r="A53" s="3"/>
      <c r="B53" s="3"/>
      <c r="C53" s="3"/>
      <c r="D53" s="3"/>
      <c r="E53" s="3"/>
      <c r="F53" s="3"/>
      <c r="G53" s="3"/>
      <c r="H53" s="3"/>
      <c r="I53" s="4"/>
    </row>
    <row r="54" spans="1:9" x14ac:dyDescent="0.3">
      <c r="A54" s="3"/>
      <c r="B54" s="3"/>
      <c r="C54" s="3"/>
      <c r="D54" s="3"/>
      <c r="E54" s="3"/>
      <c r="F54" s="3"/>
      <c r="G54" s="3"/>
      <c r="H54" s="3"/>
      <c r="I54" s="4"/>
    </row>
    <row r="55" spans="1:9" x14ac:dyDescent="0.3">
      <c r="A55" s="3"/>
      <c r="B55" s="3"/>
      <c r="C55" s="3"/>
      <c r="D55" s="3"/>
      <c r="E55" s="3"/>
      <c r="F55" s="3"/>
      <c r="G55" s="3"/>
      <c r="H55" s="3"/>
      <c r="I55" s="4"/>
    </row>
    <row r="56" spans="1:9" x14ac:dyDescent="0.3">
      <c r="A56" s="3"/>
      <c r="B56" s="3"/>
      <c r="C56" s="3"/>
      <c r="D56" s="3"/>
      <c r="E56" s="3"/>
      <c r="F56" s="3"/>
      <c r="G56" s="3"/>
      <c r="H56" s="3"/>
      <c r="I56" s="4"/>
    </row>
    <row r="57" spans="1:9" x14ac:dyDescent="0.3">
      <c r="A57" s="3"/>
      <c r="B57" s="3"/>
      <c r="C57" s="3"/>
      <c r="D57" s="3"/>
      <c r="E57" s="3"/>
      <c r="F57" s="3"/>
      <c r="G57" s="3"/>
      <c r="H57" s="3"/>
      <c r="I57" s="4"/>
    </row>
    <row r="58" spans="1:9" x14ac:dyDescent="0.3">
      <c r="A58" s="3"/>
      <c r="B58" s="3"/>
      <c r="C58" s="51"/>
      <c r="D58" s="51"/>
      <c r="E58" s="51"/>
      <c r="F58" s="3"/>
      <c r="G58" s="3"/>
      <c r="H58" s="51"/>
      <c r="I58" s="52"/>
    </row>
    <row r="59" spans="1:9" x14ac:dyDescent="0.3">
      <c r="A59" s="3"/>
      <c r="B59" s="3"/>
      <c r="C59" s="3"/>
      <c r="D59" s="3"/>
      <c r="E59" s="3"/>
      <c r="F59" s="3"/>
      <c r="G59" s="3"/>
      <c r="H59" s="3"/>
      <c r="I59" s="4"/>
    </row>
    <row r="60" spans="1:9" x14ac:dyDescent="0.3">
      <c r="A60" s="3"/>
      <c r="B60" s="3"/>
      <c r="C60" s="3"/>
      <c r="D60" s="3"/>
      <c r="E60" s="3"/>
      <c r="F60" s="3"/>
      <c r="G60" s="3"/>
      <c r="H60" s="3"/>
      <c r="I60" s="4"/>
    </row>
    <row r="61" spans="1:9" x14ac:dyDescent="0.3">
      <c r="A61" s="3"/>
      <c r="B61" s="3"/>
      <c r="C61" s="3"/>
      <c r="D61" s="51"/>
      <c r="E61" s="51"/>
      <c r="F61" s="3"/>
      <c r="G61" s="3"/>
      <c r="H61" s="51"/>
      <c r="I61" s="52"/>
    </row>
    <row r="62" spans="1:9" x14ac:dyDescent="0.3">
      <c r="A62" s="3"/>
      <c r="B62" s="3"/>
      <c r="C62" s="3"/>
      <c r="D62" s="3"/>
      <c r="E62" s="3"/>
      <c r="F62" s="3"/>
      <c r="G62" s="3"/>
      <c r="H62" s="3"/>
      <c r="I62" s="4"/>
    </row>
  </sheetData>
  <mergeCells count="75">
    <mergeCell ref="B1:I1"/>
    <mergeCell ref="B2:I2"/>
    <mergeCell ref="A4:A11"/>
    <mergeCell ref="B4:D11"/>
    <mergeCell ref="E4:F4"/>
    <mergeCell ref="E6:F6"/>
    <mergeCell ref="E7:F7"/>
    <mergeCell ref="E8:F8"/>
    <mergeCell ref="E9:F9"/>
    <mergeCell ref="E10:F10"/>
    <mergeCell ref="B12:D12"/>
    <mergeCell ref="E12:F12"/>
    <mergeCell ref="B14:D14"/>
    <mergeCell ref="E14:F14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B23:D23"/>
    <mergeCell ref="E23:F23"/>
    <mergeCell ref="B30:D30"/>
    <mergeCell ref="E30:F30"/>
    <mergeCell ref="B24:D24"/>
    <mergeCell ref="E24:F24"/>
    <mergeCell ref="B25:D25"/>
    <mergeCell ref="E25:F25"/>
    <mergeCell ref="B26:D26"/>
    <mergeCell ref="E26:F26"/>
    <mergeCell ref="B27:D27"/>
    <mergeCell ref="E27:F27"/>
    <mergeCell ref="E28:F28"/>
    <mergeCell ref="B29:D29"/>
    <mergeCell ref="E29:F29"/>
    <mergeCell ref="B31:D31"/>
    <mergeCell ref="E31:F31"/>
    <mergeCell ref="B32:D32"/>
    <mergeCell ref="E32:F32"/>
    <mergeCell ref="B33:D33"/>
    <mergeCell ref="E33:F33"/>
    <mergeCell ref="B34:D34"/>
    <mergeCell ref="E34:F34"/>
    <mergeCell ref="B35:D35"/>
    <mergeCell ref="E35:F35"/>
    <mergeCell ref="B36:D36"/>
    <mergeCell ref="E36:F36"/>
    <mergeCell ref="A37:H37"/>
    <mergeCell ref="A38:A41"/>
    <mergeCell ref="B38:C38"/>
    <mergeCell ref="F38:H38"/>
    <mergeCell ref="B39:C39"/>
    <mergeCell ref="F39:H39"/>
    <mergeCell ref="B40:C40"/>
    <mergeCell ref="F40:H40"/>
    <mergeCell ref="B41:C41"/>
    <mergeCell ref="F41:I41"/>
    <mergeCell ref="B46:I46"/>
    <mergeCell ref="B47:I47"/>
    <mergeCell ref="B43:D43"/>
    <mergeCell ref="E43:F43"/>
    <mergeCell ref="G43:H43"/>
    <mergeCell ref="B44:D44"/>
    <mergeCell ref="E44:F44"/>
    <mergeCell ref="G44:H44"/>
  </mergeCells>
  <pageMargins left="1.1023622047244095" right="0.31496062992125984" top="0.74803149606299213" bottom="0.74803149606299213" header="0.31496062992125984" footer="0.31496062992125984"/>
  <pageSetup paperSize="9" scale="72" fitToHeight="2" orientation="landscape" r:id="rId1"/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Борисово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YRIST</dc:creator>
  <cp:lastModifiedBy>YRIST</cp:lastModifiedBy>
  <dcterms:created xsi:type="dcterms:W3CDTF">2026-03-04T07:12:04Z</dcterms:created>
  <dcterms:modified xsi:type="dcterms:W3CDTF">2026-03-04T08:14:41Z</dcterms:modified>
</cp:coreProperties>
</file>