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6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I26" i="1"/>
  <c r="D51" i="1" s="1"/>
  <c r="D53" i="1" s="1"/>
  <c r="I24" i="1"/>
  <c r="I23" i="1"/>
  <c r="I22" i="1"/>
  <c r="I21" i="1"/>
  <c r="I20" i="1"/>
  <c r="I18" i="1"/>
  <c r="I17" i="1"/>
  <c r="I16" i="1"/>
  <c r="I15" i="1"/>
  <c r="I12" i="1"/>
  <c r="I14" i="1" l="1"/>
  <c r="I48" i="1" s="1"/>
  <c r="I58" i="1" s="1"/>
  <c r="E51" i="1"/>
  <c r="E52" i="1"/>
</calcChain>
</file>

<file path=xl/sharedStrings.xml><?xml version="1.0" encoding="utf-8"?>
<sst xmlns="http://schemas.openxmlformats.org/spreadsheetml/2006/main" count="152" uniqueCount="94">
  <si>
    <t xml:space="preserve"> пгт. Зеленогорский,  ул. Центральная,  дом  №66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</si>
  <si>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</si>
  <si>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</si>
  <si>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</si>
  <si>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</si>
  <si>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</si>
  <si>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</si>
  <si>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</si>
  <si>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</si>
  <si>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</si>
  <si>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</si>
  <si>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</si>
  <si>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</si>
  <si>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</si>
  <si>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</si>
  <si>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</si>
  <si>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</si>
  <si>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</si>
  <si>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</si>
  <si>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</si>
  <si>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</si>
  <si>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</si>
  <si>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5210,70/12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</si>
  <si>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</si>
  <si>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</si>
  <si>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</si>
  <si>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</si>
  <si>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</si>
  <si>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</si>
  <si>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</si>
  <si>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</si>
  <si>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</si>
  <si>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</si>
  <si>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</si>
  <si>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</si>
  <si>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</si>
  <si>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66-2Р от 16.01.2024г.</t>
  </si>
  <si>
    <t>Ремонт лестницы на спуске в подвал, 4-й подъезд</t>
  </si>
  <si>
    <t>п.м.</t>
  </si>
  <si>
    <t>66-4С от 12.03.2024г.</t>
  </si>
  <si>
    <t>Замена участка фановой трубы, кв.15-чердак</t>
  </si>
  <si>
    <t>66-6Р от 10.05.2024г.</t>
  </si>
  <si>
    <t>Выборочный ремонт и восстановление герметизации стыков межпанельных швов</t>
  </si>
  <si>
    <t>Монтаж утеплителя на фасад</t>
  </si>
  <si>
    <t>кв.м.</t>
  </si>
  <si>
    <t>66-9С от 02.07.2024г.</t>
  </si>
  <si>
    <t>Ремонт и прочистка насоса на теплоузле №3 и замена кранов на теплоузле №2</t>
  </si>
  <si>
    <t>шт.</t>
  </si>
  <si>
    <t>66-10С от 09.07.2024г.</t>
  </si>
  <si>
    <t>Замена участка стояка ХВС, кв.51,57</t>
  </si>
  <si>
    <t>Замена участка стояка ГВС, кв.51,57</t>
  </si>
  <si>
    <t>66-11С от 12.07.2024г.</t>
  </si>
  <si>
    <t>Замена участка стояка полотенцесушителя, кв.89</t>
  </si>
  <si>
    <t>66-12Р от 01.08.2024г.</t>
  </si>
  <si>
    <t>Ремонт балконной плиты, кв.5</t>
  </si>
  <si>
    <t>66-14С от 06.08.2024г.</t>
  </si>
  <si>
    <t>Замена стояка ХВС от кв.20 до сборки в подвале</t>
  </si>
  <si>
    <t>66-15С от 13.08.2024г.</t>
  </si>
  <si>
    <t>Замена стояка канализации, кв.50,53</t>
  </si>
  <si>
    <t>Замена стояка полотенцесушителя, кв.50,53</t>
  </si>
  <si>
    <t>66-16С от 15.08.2024г.</t>
  </si>
  <si>
    <t>Замена стояка ХВС до сборки в подвале, кв.53,50,47,подвал</t>
  </si>
  <si>
    <t>Замена стояка ГВС до сборки в подвале, кв.53,50,47,подвал</t>
  </si>
  <si>
    <t>66-18С от 05.09.2024г.</t>
  </si>
  <si>
    <t>Замена стояка канализации,кв.45</t>
  </si>
  <si>
    <t>66-21С от 22.10.2024г.</t>
  </si>
  <si>
    <t>Замена стояка ХВС, кв.32-подвал</t>
  </si>
  <si>
    <t>Замена стояка ГВС, кв.32-подвал</t>
  </si>
  <si>
    <t xml:space="preserve">Замена стояка канализации, кв.32-подвал </t>
  </si>
  <si>
    <t>66-23С от 11.12.2024г.</t>
  </si>
  <si>
    <t xml:space="preserve">Замена стояка ГВС, кв.13,10 </t>
  </si>
  <si>
    <t xml:space="preserve">Замена стояка ХВС, кв.13,10 </t>
  </si>
  <si>
    <t>Замена стояка полотенцесушителя, кв.13,10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</si>
  <si>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</si>
  <si>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</si>
  <si>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</si>
  <si>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</si>
  <si>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</si>
  <si>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</si>
  <si>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</si>
  <si>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</si>
  <si>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</si>
  <si>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-269222,05</t>
  </si>
  <si>
    <t>2024г. 44682</t>
  </si>
  <si>
    <t>Сумму превышения 224540,05 учесть в 2025 году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</si>
  <si>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</si>
  <si>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</si>
  <si>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</si>
  <si>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</si>
  <si>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</si>
  <si>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на 01.01.2024г.</t>
  </si>
  <si>
    <t>Остаток на 01.01.2025 г.</t>
  </si>
  <si>
    <t>Содержание общедворовой территории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</si>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</sst>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6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/>
    <xf numFmtId="4" fontId="6" fillId="0" borderId="8" xfId="0" applyNumberFormat="1" applyFont="1" applyBorder="1"/>
    <xf numFmtId="16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/>
    <xf numFmtId="4" fontId="2" fillId="0" borderId="15" xfId="0" applyNumberFormat="1" applyFont="1" applyBorder="1"/>
    <xf numFmtId="4" fontId="2" fillId="0" borderId="15" xfId="0" applyNumberFormat="1" applyFont="1" applyBorder="1" applyAlignment="1">
      <alignment horizontal="right"/>
    </xf>
    <xf numFmtId="4" fontId="5" fillId="0" borderId="15" xfId="0" applyNumberFormat="1" applyFont="1" applyBorder="1"/>
    <xf numFmtId="0" fontId="7" fillId="0" borderId="0" xfId="0" applyFont="1"/>
    <xf numFmtId="0" fontId="2" fillId="2" borderId="15" xfId="0" applyFont="1" applyFill="1" applyBorder="1" applyAlignment="1">
      <alignment horizontal="center"/>
    </xf>
    <xf numFmtId="2" fontId="2" fillId="2" borderId="15" xfId="0" applyNumberFormat="1" applyFont="1" applyFill="1" applyBorder="1"/>
    <xf numFmtId="0" fontId="8" fillId="0" borderId="15" xfId="0" applyFont="1" applyBorder="1" applyAlignment="1">
      <alignment horizontal="center" wrapText="1"/>
    </xf>
    <xf numFmtId="0" fontId="8" fillId="0" borderId="15" xfId="0" applyFont="1" applyBorder="1"/>
    <xf numFmtId="4" fontId="9" fillId="0" borderId="15" xfId="0" applyNumberFormat="1" applyFont="1" applyBorder="1"/>
    <xf numFmtId="2" fontId="10" fillId="0" borderId="0" xfId="0" applyNumberFormat="1" applyFont="1"/>
    <xf numFmtId="0" fontId="10" fillId="0" borderId="0" xfId="0" applyFont="1"/>
    <xf numFmtId="4" fontId="11" fillId="0" borderId="0" xfId="0" applyNumberFormat="1" applyFont="1" applyBorder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0" fontId="2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2" fillId="0" borderId="0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4" fontId="0" fillId="0" borderId="0" xfId="0" applyNumberFormat="1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80"/>
  <sheetViews>
    <sheetView tabSelected="1" topLeftCell="A58" zoomScaleNormal="100" workbookViewId="0">
      <selection activeCell="A63" sqref="A63:I81"/>
    </sheetView>
  </sheetViews>
  <sheetFormatPr defaultRowHeight="14.4" x14ac:dyDescent="0.3"/>
  <cols>
    <col min="1" max="1" width="15.6640625" style="4" customWidth="1"/>
    <col min="2" max="3" width="8.88671875" style="4"/>
    <col min="4" max="4" width="11.109375" style="4" customWidth="1"/>
    <col min="5" max="5" width="10.21875" style="4" bestFit="1" customWidth="1"/>
    <col min="6" max="6" width="6.44140625" style="4" customWidth="1"/>
    <col min="7" max="7" width="10.33203125" style="4" customWidth="1"/>
    <col min="8" max="8" width="13.88671875" style="4" customWidth="1"/>
    <col min="9" max="9" width="60" style="64" customWidth="1"/>
    <col min="10" max="10" width="12.109375" customWidth="1"/>
    <col min="11" max="11" width="9.109375" bestFit="1" customWidth="1"/>
  </cols>
  <sheetData>
    <row r="1" spans="1:13" x14ac:dyDescent="0.3">
      <c r="A1" s="1"/>
      <c r="B1" s="119" t="s">
        <v>93</v>
      </c>
      <c r="C1" s="117"/>
      <c r="D1" s="117"/>
      <c r="E1" s="117"/>
      <c r="F1" s="117"/>
      <c r="G1" s="117"/>
      <c r="H1" s="117"/>
      <c r="I1" s="117"/>
      <c r="J1" s="3"/>
      <c r="K1" s="3"/>
      <c r="L1" s="3"/>
      <c r="M1" s="4"/>
    </row>
    <row r="2" spans="1:13" x14ac:dyDescent="0.3">
      <c r="A2" s="1"/>
      <c r="B2" s="118" t="s">
        <v>0</v>
      </c>
      <c r="C2" s="118"/>
      <c r="D2" s="118"/>
      <c r="E2" s="118"/>
      <c r="F2" s="118"/>
      <c r="G2" s="118"/>
      <c r="H2" s="118"/>
      <c r="I2" s="118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1"/>
      <c r="I3" s="2"/>
    </row>
    <row r="4" spans="1:13" x14ac:dyDescent="0.3">
      <c r="A4" s="85" t="s">
        <v>1</v>
      </c>
      <c r="B4" s="109" t="s">
        <v>2</v>
      </c>
      <c r="C4" s="109"/>
      <c r="D4" s="110"/>
      <c r="E4" s="115" t="s">
        <v>3</v>
      </c>
      <c r="F4" s="116"/>
      <c r="G4" s="6" t="s">
        <v>4</v>
      </c>
      <c r="H4" s="7" t="s">
        <v>5</v>
      </c>
      <c r="I4" s="8" t="s">
        <v>6</v>
      </c>
    </row>
    <row r="5" spans="1:13" x14ac:dyDescent="0.3">
      <c r="A5" s="86"/>
      <c r="B5" s="111"/>
      <c r="C5" s="111"/>
      <c r="D5" s="112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86"/>
      <c r="B6" s="111"/>
      <c r="C6" s="111"/>
      <c r="D6" s="112"/>
      <c r="E6" s="104" t="s">
        <v>11</v>
      </c>
      <c r="F6" s="105"/>
      <c r="G6" s="11" t="s">
        <v>12</v>
      </c>
      <c r="H6" s="12" t="s">
        <v>13</v>
      </c>
      <c r="I6" s="13" t="s">
        <v>12</v>
      </c>
    </row>
    <row r="7" spans="1:13" x14ac:dyDescent="0.3">
      <c r="A7" s="86"/>
      <c r="B7" s="111"/>
      <c r="C7" s="111"/>
      <c r="D7" s="112"/>
      <c r="E7" s="104" t="s">
        <v>10</v>
      </c>
      <c r="F7" s="105"/>
      <c r="G7" s="11" t="s">
        <v>14</v>
      </c>
      <c r="H7" s="12" t="s">
        <v>10</v>
      </c>
      <c r="I7" s="13" t="s">
        <v>15</v>
      </c>
    </row>
    <row r="8" spans="1:13" x14ac:dyDescent="0.3">
      <c r="A8" s="86"/>
      <c r="B8" s="111"/>
      <c r="C8" s="111"/>
      <c r="D8" s="112"/>
      <c r="E8" s="104" t="s">
        <v>12</v>
      </c>
      <c r="F8" s="105"/>
      <c r="G8" s="12"/>
      <c r="H8" s="12" t="s">
        <v>12</v>
      </c>
      <c r="I8" s="13" t="s">
        <v>16</v>
      </c>
    </row>
    <row r="9" spans="1:13" x14ac:dyDescent="0.3">
      <c r="A9" s="86"/>
      <c r="B9" s="111"/>
      <c r="C9" s="111"/>
      <c r="D9" s="112"/>
      <c r="E9" s="104" t="s">
        <v>17</v>
      </c>
      <c r="F9" s="105"/>
      <c r="G9" s="12"/>
      <c r="H9" s="12" t="s">
        <v>17</v>
      </c>
      <c r="I9" s="13" t="s">
        <v>18</v>
      </c>
    </row>
    <row r="10" spans="1:13" x14ac:dyDescent="0.3">
      <c r="A10" s="86"/>
      <c r="B10" s="111"/>
      <c r="C10" s="111"/>
      <c r="D10" s="112"/>
      <c r="E10" s="104" t="s">
        <v>16</v>
      </c>
      <c r="F10" s="105"/>
      <c r="G10" s="12"/>
      <c r="H10" s="12" t="s">
        <v>19</v>
      </c>
      <c r="I10" s="14"/>
    </row>
    <row r="11" spans="1:13" x14ac:dyDescent="0.3">
      <c r="A11" s="87"/>
      <c r="B11" s="113"/>
      <c r="C11" s="113"/>
      <c r="D11" s="114"/>
      <c r="E11" s="15"/>
      <c r="F11" s="16"/>
      <c r="G11" s="17"/>
      <c r="H11" s="17" t="s">
        <v>20</v>
      </c>
      <c r="I11" s="18"/>
    </row>
    <row r="12" spans="1:13" ht="14.4" customHeight="1" x14ac:dyDescent="0.3">
      <c r="A12" s="19">
        <v>45691</v>
      </c>
      <c r="B12" s="96" t="s">
        <v>21</v>
      </c>
      <c r="C12" s="97"/>
      <c r="D12" s="98"/>
      <c r="E12" s="99" t="s">
        <v>22</v>
      </c>
      <c r="F12" s="100"/>
      <c r="G12" s="20" t="s">
        <v>23</v>
      </c>
      <c r="H12" s="21">
        <v>3.37</v>
      </c>
      <c r="I12" s="22">
        <f>5210.7*12*H12</f>
        <v>210720.70799999998</v>
      </c>
    </row>
    <row r="13" spans="1:13" x14ac:dyDescent="0.3">
      <c r="A13" s="23"/>
      <c r="B13" s="24"/>
      <c r="C13" s="24"/>
      <c r="D13" s="25"/>
      <c r="E13" s="26"/>
      <c r="F13" s="27"/>
      <c r="G13" s="28"/>
      <c r="H13" s="29"/>
      <c r="I13" s="30"/>
    </row>
    <row r="14" spans="1:13" ht="14.4" customHeight="1" x14ac:dyDescent="0.3">
      <c r="A14" s="19">
        <v>45691</v>
      </c>
      <c r="B14" s="106" t="s">
        <v>24</v>
      </c>
      <c r="C14" s="107"/>
      <c r="D14" s="108"/>
      <c r="E14" s="99" t="s">
        <v>22</v>
      </c>
      <c r="F14" s="100"/>
      <c r="G14" s="20" t="s">
        <v>23</v>
      </c>
      <c r="H14" s="21"/>
      <c r="I14" s="22">
        <f>I15+I16+I17+I18+I19+I20+I21+I22+I23+I24</f>
        <v>1121151.3600000001</v>
      </c>
      <c r="K14" s="31"/>
    </row>
    <row r="15" spans="1:13" ht="24.6" customHeight="1" x14ac:dyDescent="0.3">
      <c r="A15" s="23"/>
      <c r="B15" s="101" t="s">
        <v>25</v>
      </c>
      <c r="C15" s="102"/>
      <c r="D15" s="103"/>
      <c r="E15" s="94" t="s">
        <v>22</v>
      </c>
      <c r="F15" s="95"/>
      <c r="G15" s="32" t="s">
        <v>23</v>
      </c>
      <c r="H15" s="29">
        <v>6.6</v>
      </c>
      <c r="I15" s="30">
        <f t="shared" ref="I15:I24" si="0">5210.7*12*H15</f>
        <v>412687.43999999994</v>
      </c>
    </row>
    <row r="16" spans="1:13" ht="38.4" customHeight="1" x14ac:dyDescent="0.3">
      <c r="A16" s="23"/>
      <c r="B16" s="101" t="s">
        <v>26</v>
      </c>
      <c r="C16" s="102"/>
      <c r="D16" s="103"/>
      <c r="E16" s="94" t="s">
        <v>22</v>
      </c>
      <c r="F16" s="95"/>
      <c r="G16" s="32" t="s">
        <v>23</v>
      </c>
      <c r="H16" s="29">
        <v>2.33</v>
      </c>
      <c r="I16" s="30">
        <f t="shared" si="0"/>
        <v>145691.17199999999</v>
      </c>
    </row>
    <row r="17" spans="1:9" ht="27.6" customHeight="1" x14ac:dyDescent="0.3">
      <c r="A17" s="23"/>
      <c r="B17" s="101" t="s">
        <v>27</v>
      </c>
      <c r="C17" s="102"/>
      <c r="D17" s="103"/>
      <c r="E17" s="94" t="s">
        <v>22</v>
      </c>
      <c r="F17" s="95"/>
      <c r="G17" s="32" t="s">
        <v>23</v>
      </c>
      <c r="H17" s="29">
        <v>2.52</v>
      </c>
      <c r="I17" s="30">
        <f t="shared" si="0"/>
        <v>157571.568</v>
      </c>
    </row>
    <row r="18" spans="1:9" ht="14.4" customHeight="1" x14ac:dyDescent="0.3">
      <c r="A18" s="23"/>
      <c r="B18" s="101" t="s">
        <v>28</v>
      </c>
      <c r="C18" s="102"/>
      <c r="D18" s="103"/>
      <c r="E18" s="94" t="s">
        <v>22</v>
      </c>
      <c r="F18" s="95"/>
      <c r="G18" s="32" t="s">
        <v>23</v>
      </c>
      <c r="H18" s="29">
        <v>4.88</v>
      </c>
      <c r="I18" s="30">
        <f t="shared" si="0"/>
        <v>305138.59199999995</v>
      </c>
    </row>
    <row r="19" spans="1:9" ht="14.4" customHeight="1" x14ac:dyDescent="0.3">
      <c r="A19" s="23"/>
      <c r="B19" s="101" t="s">
        <v>29</v>
      </c>
      <c r="C19" s="102"/>
      <c r="D19" s="103"/>
      <c r="E19" s="94" t="s">
        <v>22</v>
      </c>
      <c r="F19" s="95"/>
      <c r="G19" s="32" t="s">
        <v>23</v>
      </c>
      <c r="H19" s="29">
        <v>0.65</v>
      </c>
      <c r="I19" s="30">
        <v>8145.84</v>
      </c>
    </row>
    <row r="20" spans="1:9" ht="26.4" customHeight="1" x14ac:dyDescent="0.3">
      <c r="A20" s="23"/>
      <c r="B20" s="101" t="s">
        <v>30</v>
      </c>
      <c r="C20" s="102"/>
      <c r="D20" s="103"/>
      <c r="E20" s="94" t="s">
        <v>22</v>
      </c>
      <c r="F20" s="95"/>
      <c r="G20" s="32" t="s">
        <v>23</v>
      </c>
      <c r="H20" s="29">
        <v>0.42</v>
      </c>
      <c r="I20" s="30">
        <f t="shared" si="0"/>
        <v>26261.927999999996</v>
      </c>
    </row>
    <row r="21" spans="1:9" ht="14.4" customHeight="1" x14ac:dyDescent="0.3">
      <c r="A21" s="23"/>
      <c r="B21" s="101" t="s">
        <v>31</v>
      </c>
      <c r="C21" s="102"/>
      <c r="D21" s="103"/>
      <c r="E21" s="94" t="s">
        <v>22</v>
      </c>
      <c r="F21" s="95"/>
      <c r="G21" s="32" t="s">
        <v>23</v>
      </c>
      <c r="H21" s="29">
        <v>0.08</v>
      </c>
      <c r="I21" s="30">
        <f t="shared" si="0"/>
        <v>5002.2719999999999</v>
      </c>
    </row>
    <row r="22" spans="1:9" ht="56.4" customHeight="1" x14ac:dyDescent="0.3">
      <c r="A22" s="23"/>
      <c r="B22" s="101" t="s">
        <v>32</v>
      </c>
      <c r="C22" s="102"/>
      <c r="D22" s="103"/>
      <c r="E22" s="94" t="s">
        <v>22</v>
      </c>
      <c r="F22" s="95"/>
      <c r="G22" s="32" t="s">
        <v>23</v>
      </c>
      <c r="H22" s="29">
        <v>0.71</v>
      </c>
      <c r="I22" s="30">
        <f t="shared" si="0"/>
        <v>44395.163999999997</v>
      </c>
    </row>
    <row r="23" spans="1:9" ht="30" customHeight="1" x14ac:dyDescent="0.3">
      <c r="A23" s="23"/>
      <c r="B23" s="101" t="s">
        <v>33</v>
      </c>
      <c r="C23" s="102"/>
      <c r="D23" s="103"/>
      <c r="E23" s="94" t="s">
        <v>22</v>
      </c>
      <c r="F23" s="95"/>
      <c r="G23" s="32" t="s">
        <v>23</v>
      </c>
      <c r="H23" s="29">
        <v>0.1</v>
      </c>
      <c r="I23" s="30">
        <f t="shared" si="0"/>
        <v>6252.84</v>
      </c>
    </row>
    <row r="24" spans="1:9" ht="14.4" customHeight="1" x14ac:dyDescent="0.3">
      <c r="A24" s="23"/>
      <c r="B24" s="101" t="s">
        <v>34</v>
      </c>
      <c r="C24" s="102"/>
      <c r="D24" s="103"/>
      <c r="E24" s="94" t="s">
        <v>22</v>
      </c>
      <c r="F24" s="95"/>
      <c r="G24" s="32" t="s">
        <v>23</v>
      </c>
      <c r="H24" s="29">
        <v>0.16</v>
      </c>
      <c r="I24" s="30">
        <f t="shared" si="0"/>
        <v>10004.544</v>
      </c>
    </row>
    <row r="25" spans="1:9" x14ac:dyDescent="0.3">
      <c r="A25" s="23"/>
      <c r="B25" s="24"/>
      <c r="C25" s="24"/>
      <c r="D25" s="25"/>
      <c r="E25" s="94"/>
      <c r="F25" s="95"/>
      <c r="G25" s="32"/>
      <c r="H25" s="29"/>
      <c r="I25" s="30"/>
    </row>
    <row r="26" spans="1:9" ht="14.4" customHeight="1" x14ac:dyDescent="0.3">
      <c r="A26" s="19">
        <v>45691</v>
      </c>
      <c r="B26" s="96" t="s">
        <v>35</v>
      </c>
      <c r="C26" s="97"/>
      <c r="D26" s="98"/>
      <c r="E26" s="99"/>
      <c r="F26" s="100"/>
      <c r="G26" s="20"/>
      <c r="H26" s="21"/>
      <c r="I26" s="22">
        <f>SUM(I27:I47)</f>
        <v>102885.02000000002</v>
      </c>
    </row>
    <row r="27" spans="1:9" ht="27" customHeight="1" x14ac:dyDescent="0.3">
      <c r="A27" s="33" t="s">
        <v>36</v>
      </c>
      <c r="B27" s="75" t="s">
        <v>37</v>
      </c>
      <c r="C27" s="76"/>
      <c r="D27" s="77"/>
      <c r="E27" s="70">
        <v>8</v>
      </c>
      <c r="F27" s="71"/>
      <c r="G27" s="34" t="s">
        <v>38</v>
      </c>
      <c r="H27" s="35">
        <f>I27/E27</f>
        <v>202.74625</v>
      </c>
      <c r="I27" s="36">
        <v>1621.97</v>
      </c>
    </row>
    <row r="28" spans="1:9" ht="27.6" customHeight="1" x14ac:dyDescent="0.3">
      <c r="A28" s="33" t="s">
        <v>39</v>
      </c>
      <c r="B28" s="75" t="s">
        <v>40</v>
      </c>
      <c r="C28" s="76"/>
      <c r="D28" s="77"/>
      <c r="E28" s="70">
        <v>3</v>
      </c>
      <c r="F28" s="71"/>
      <c r="G28" s="34" t="s">
        <v>38</v>
      </c>
      <c r="H28" s="35">
        <f t="shared" ref="H28:H47" si="1">I28/E28</f>
        <v>1273.69</v>
      </c>
      <c r="I28" s="36">
        <v>3821.07</v>
      </c>
    </row>
    <row r="29" spans="1:9" ht="42.6" customHeight="1" x14ac:dyDescent="0.3">
      <c r="A29" s="33" t="s">
        <v>41</v>
      </c>
      <c r="B29" s="90" t="s">
        <v>42</v>
      </c>
      <c r="C29" s="91"/>
      <c r="D29" s="92"/>
      <c r="E29" s="93">
        <v>6</v>
      </c>
      <c r="F29" s="93"/>
      <c r="G29" s="34" t="s">
        <v>38</v>
      </c>
      <c r="H29" s="35">
        <f t="shared" si="1"/>
        <v>1100</v>
      </c>
      <c r="I29" s="37">
        <v>6600</v>
      </c>
    </row>
    <row r="30" spans="1:9" ht="28.2" customHeight="1" x14ac:dyDescent="0.3">
      <c r="A30" s="33" t="s">
        <v>41</v>
      </c>
      <c r="B30" s="90" t="s">
        <v>43</v>
      </c>
      <c r="C30" s="91"/>
      <c r="D30" s="92"/>
      <c r="E30" s="93">
        <v>1.5</v>
      </c>
      <c r="F30" s="93"/>
      <c r="G30" s="34" t="s">
        <v>44</v>
      </c>
      <c r="H30" s="35">
        <f t="shared" si="1"/>
        <v>2700</v>
      </c>
      <c r="I30" s="38">
        <v>4050</v>
      </c>
    </row>
    <row r="31" spans="1:9" ht="42.6" customHeight="1" x14ac:dyDescent="0.3">
      <c r="A31" s="33" t="s">
        <v>45</v>
      </c>
      <c r="B31" s="75" t="s">
        <v>46</v>
      </c>
      <c r="C31" s="76"/>
      <c r="D31" s="77"/>
      <c r="E31" s="93">
        <v>3</v>
      </c>
      <c r="F31" s="93"/>
      <c r="G31" s="34" t="s">
        <v>47</v>
      </c>
      <c r="H31" s="35">
        <f t="shared" si="1"/>
        <v>871.25</v>
      </c>
      <c r="I31" s="38">
        <v>2613.75</v>
      </c>
    </row>
    <row r="32" spans="1:9" ht="30.6" customHeight="1" x14ac:dyDescent="0.3">
      <c r="A32" s="33" t="s">
        <v>48</v>
      </c>
      <c r="B32" s="75" t="s">
        <v>49</v>
      </c>
      <c r="C32" s="76"/>
      <c r="D32" s="77"/>
      <c r="E32" s="70">
        <v>5</v>
      </c>
      <c r="F32" s="71"/>
      <c r="G32" s="34" t="s">
        <v>38</v>
      </c>
      <c r="H32" s="35">
        <f t="shared" si="1"/>
        <v>841.11599999999999</v>
      </c>
      <c r="I32" s="38">
        <v>4205.58</v>
      </c>
    </row>
    <row r="33" spans="1:10" ht="30.6" customHeight="1" x14ac:dyDescent="0.3">
      <c r="A33" s="33" t="s">
        <v>48</v>
      </c>
      <c r="B33" s="75" t="s">
        <v>50</v>
      </c>
      <c r="C33" s="76"/>
      <c r="D33" s="77"/>
      <c r="E33" s="70">
        <v>5</v>
      </c>
      <c r="F33" s="71"/>
      <c r="G33" s="34" t="s">
        <v>38</v>
      </c>
      <c r="H33" s="35">
        <f t="shared" si="1"/>
        <v>831.03600000000006</v>
      </c>
      <c r="I33" s="38">
        <v>4155.18</v>
      </c>
    </row>
    <row r="34" spans="1:10" ht="30" customHeight="1" x14ac:dyDescent="0.3">
      <c r="A34" s="33" t="s">
        <v>51</v>
      </c>
      <c r="B34" s="75" t="s">
        <v>52</v>
      </c>
      <c r="C34" s="76"/>
      <c r="D34" s="77"/>
      <c r="E34" s="70">
        <v>8</v>
      </c>
      <c r="F34" s="71"/>
      <c r="G34" s="34" t="s">
        <v>38</v>
      </c>
      <c r="H34" s="35">
        <f t="shared" si="1"/>
        <v>285.07375000000002</v>
      </c>
      <c r="I34" s="38">
        <v>2280.59</v>
      </c>
    </row>
    <row r="35" spans="1:10" ht="28.8" customHeight="1" x14ac:dyDescent="0.3">
      <c r="A35" s="33" t="s">
        <v>53</v>
      </c>
      <c r="B35" s="75" t="s">
        <v>54</v>
      </c>
      <c r="C35" s="76"/>
      <c r="D35" s="77"/>
      <c r="E35" s="70">
        <v>1</v>
      </c>
      <c r="F35" s="71"/>
      <c r="G35" s="34" t="s">
        <v>47</v>
      </c>
      <c r="H35" s="35">
        <f t="shared" si="1"/>
        <v>7928.77</v>
      </c>
      <c r="I35" s="38">
        <v>7928.77</v>
      </c>
    </row>
    <row r="36" spans="1:10" ht="31.2" customHeight="1" x14ac:dyDescent="0.3">
      <c r="A36" s="33" t="s">
        <v>55</v>
      </c>
      <c r="B36" s="75" t="s">
        <v>56</v>
      </c>
      <c r="C36" s="76"/>
      <c r="D36" s="77"/>
      <c r="E36" s="70">
        <v>11</v>
      </c>
      <c r="F36" s="71"/>
      <c r="G36" s="34" t="s">
        <v>38</v>
      </c>
      <c r="H36" s="35">
        <f t="shared" si="1"/>
        <v>683.6109090909091</v>
      </c>
      <c r="I36" s="38">
        <v>7519.72</v>
      </c>
    </row>
    <row r="37" spans="1:10" s="39" customFormat="1" ht="28.2" customHeight="1" x14ac:dyDescent="0.3">
      <c r="A37" s="33" t="s">
        <v>57</v>
      </c>
      <c r="B37" s="75" t="s">
        <v>58</v>
      </c>
      <c r="C37" s="76"/>
      <c r="D37" s="77"/>
      <c r="E37" s="70">
        <v>4</v>
      </c>
      <c r="F37" s="71"/>
      <c r="G37" s="34" t="s">
        <v>38</v>
      </c>
      <c r="H37" s="35">
        <f t="shared" si="1"/>
        <v>1239.56</v>
      </c>
      <c r="I37" s="38">
        <v>4958.24</v>
      </c>
    </row>
    <row r="38" spans="1:10" ht="31.2" customHeight="1" x14ac:dyDescent="0.3">
      <c r="A38" s="33" t="s">
        <v>57</v>
      </c>
      <c r="B38" s="75" t="s">
        <v>59</v>
      </c>
      <c r="C38" s="76"/>
      <c r="D38" s="77"/>
      <c r="E38" s="70">
        <v>4</v>
      </c>
      <c r="F38" s="71"/>
      <c r="G38" s="34" t="s">
        <v>38</v>
      </c>
      <c r="H38" s="35">
        <f t="shared" si="1"/>
        <v>510.80500000000001</v>
      </c>
      <c r="I38" s="38">
        <v>2043.22</v>
      </c>
    </row>
    <row r="39" spans="1:10" ht="28.8" customHeight="1" x14ac:dyDescent="0.3">
      <c r="A39" s="33" t="s">
        <v>60</v>
      </c>
      <c r="B39" s="75" t="s">
        <v>61</v>
      </c>
      <c r="C39" s="76"/>
      <c r="D39" s="77"/>
      <c r="E39" s="70">
        <v>18</v>
      </c>
      <c r="F39" s="71"/>
      <c r="G39" s="34" t="s">
        <v>38</v>
      </c>
      <c r="H39" s="35">
        <f t="shared" si="1"/>
        <v>597.53555555555556</v>
      </c>
      <c r="I39" s="38">
        <v>10755.64</v>
      </c>
    </row>
    <row r="40" spans="1:10" ht="28.2" customHeight="1" x14ac:dyDescent="0.3">
      <c r="A40" s="33" t="s">
        <v>60</v>
      </c>
      <c r="B40" s="75" t="s">
        <v>62</v>
      </c>
      <c r="C40" s="76"/>
      <c r="D40" s="77"/>
      <c r="E40" s="70">
        <v>18</v>
      </c>
      <c r="F40" s="71"/>
      <c r="G40" s="40" t="s">
        <v>38</v>
      </c>
      <c r="H40" s="41">
        <f t="shared" si="1"/>
        <v>610.57222222222219</v>
      </c>
      <c r="I40" s="36">
        <v>10990.3</v>
      </c>
    </row>
    <row r="41" spans="1:10" ht="28.2" customHeight="1" x14ac:dyDescent="0.3">
      <c r="A41" s="33" t="s">
        <v>63</v>
      </c>
      <c r="B41" s="75" t="s">
        <v>64</v>
      </c>
      <c r="C41" s="76"/>
      <c r="D41" s="77"/>
      <c r="E41" s="70">
        <v>2</v>
      </c>
      <c r="F41" s="71"/>
      <c r="G41" s="40" t="s">
        <v>38</v>
      </c>
      <c r="H41" s="41">
        <f t="shared" si="1"/>
        <v>2301.605</v>
      </c>
      <c r="I41" s="36">
        <v>4603.21</v>
      </c>
    </row>
    <row r="42" spans="1:10" ht="28.2" customHeight="1" x14ac:dyDescent="0.3">
      <c r="A42" s="33" t="s">
        <v>65</v>
      </c>
      <c r="B42" s="75" t="s">
        <v>66</v>
      </c>
      <c r="C42" s="76"/>
      <c r="D42" s="77"/>
      <c r="E42" s="70">
        <v>4.5</v>
      </c>
      <c r="F42" s="71"/>
      <c r="G42" s="40" t="s">
        <v>38</v>
      </c>
      <c r="H42" s="41">
        <f t="shared" si="1"/>
        <v>836.94444444444446</v>
      </c>
      <c r="I42" s="36">
        <v>3766.25</v>
      </c>
    </row>
    <row r="43" spans="1:10" ht="28.2" customHeight="1" x14ac:dyDescent="0.3">
      <c r="A43" s="33" t="s">
        <v>65</v>
      </c>
      <c r="B43" s="75" t="s">
        <v>67</v>
      </c>
      <c r="C43" s="76"/>
      <c r="D43" s="77"/>
      <c r="E43" s="70">
        <v>4.5</v>
      </c>
      <c r="F43" s="71"/>
      <c r="G43" s="40" t="s">
        <v>38</v>
      </c>
      <c r="H43" s="41">
        <f t="shared" si="1"/>
        <v>861.21777777777777</v>
      </c>
      <c r="I43" s="36">
        <v>3875.48</v>
      </c>
    </row>
    <row r="44" spans="1:10" ht="28.2" customHeight="1" x14ac:dyDescent="0.3">
      <c r="A44" s="33" t="s">
        <v>65</v>
      </c>
      <c r="B44" s="75" t="s">
        <v>68</v>
      </c>
      <c r="C44" s="76"/>
      <c r="D44" s="77"/>
      <c r="E44" s="70">
        <v>4.5</v>
      </c>
      <c r="F44" s="71"/>
      <c r="G44" s="40" t="s">
        <v>38</v>
      </c>
      <c r="H44" s="41">
        <f t="shared" si="1"/>
        <v>1401.46</v>
      </c>
      <c r="I44" s="36">
        <v>6306.57</v>
      </c>
    </row>
    <row r="45" spans="1:10" ht="28.2" customHeight="1" x14ac:dyDescent="0.3">
      <c r="A45" s="33" t="s">
        <v>69</v>
      </c>
      <c r="B45" s="75" t="s">
        <v>70</v>
      </c>
      <c r="C45" s="76"/>
      <c r="D45" s="77"/>
      <c r="E45" s="70">
        <v>5</v>
      </c>
      <c r="F45" s="71"/>
      <c r="G45" s="40" t="s">
        <v>38</v>
      </c>
      <c r="H45" s="41">
        <f t="shared" si="1"/>
        <v>747.05</v>
      </c>
      <c r="I45" s="36">
        <v>3735.25</v>
      </c>
    </row>
    <row r="46" spans="1:10" ht="28.2" customHeight="1" x14ac:dyDescent="0.3">
      <c r="A46" s="33" t="s">
        <v>69</v>
      </c>
      <c r="B46" s="75" t="s">
        <v>71</v>
      </c>
      <c r="C46" s="76"/>
      <c r="D46" s="77"/>
      <c r="E46" s="70">
        <v>5</v>
      </c>
      <c r="F46" s="71"/>
      <c r="G46" s="40" t="s">
        <v>38</v>
      </c>
      <c r="H46" s="41">
        <f t="shared" si="1"/>
        <v>747.05399999999997</v>
      </c>
      <c r="I46" s="36">
        <v>3735.27</v>
      </c>
    </row>
    <row r="47" spans="1:10" ht="28.2" customHeight="1" x14ac:dyDescent="0.3">
      <c r="A47" s="33" t="s">
        <v>69</v>
      </c>
      <c r="B47" s="75" t="s">
        <v>72</v>
      </c>
      <c r="C47" s="76"/>
      <c r="D47" s="77"/>
      <c r="E47" s="70">
        <v>10</v>
      </c>
      <c r="F47" s="71"/>
      <c r="G47" s="40" t="s">
        <v>38</v>
      </c>
      <c r="H47" s="41">
        <f t="shared" si="1"/>
        <v>331.89600000000002</v>
      </c>
      <c r="I47" s="36">
        <v>3318.96</v>
      </c>
    </row>
    <row r="48" spans="1:10" s="46" customFormat="1" x14ac:dyDescent="0.3">
      <c r="A48" s="42"/>
      <c r="B48" s="78" t="s">
        <v>73</v>
      </c>
      <c r="C48" s="79"/>
      <c r="D48" s="80"/>
      <c r="E48" s="81"/>
      <c r="F48" s="81"/>
      <c r="G48" s="43"/>
      <c r="H48" s="43"/>
      <c r="I48" s="44">
        <f>I26+I14+I12</f>
        <v>1434757.088</v>
      </c>
      <c r="J48" s="45"/>
    </row>
    <row r="49" spans="1:10" x14ac:dyDescent="0.3">
      <c r="A49" s="82" t="s">
        <v>74</v>
      </c>
      <c r="B49" s="83"/>
      <c r="C49" s="83"/>
      <c r="D49" s="83"/>
      <c r="E49" s="83"/>
      <c r="F49" s="83"/>
      <c r="G49" s="83"/>
      <c r="H49" s="84"/>
      <c r="I49" s="47"/>
    </row>
    <row r="50" spans="1:10" x14ac:dyDescent="0.3">
      <c r="A50" s="85" t="s">
        <v>75</v>
      </c>
      <c r="B50" s="88" t="s">
        <v>76</v>
      </c>
      <c r="C50" s="88"/>
      <c r="D50" s="48">
        <v>147567.01999999999</v>
      </c>
      <c r="E50" s="49">
        <v>0.1</v>
      </c>
      <c r="F50" s="89" t="s">
        <v>77</v>
      </c>
      <c r="G50" s="89"/>
      <c r="H50" s="89"/>
      <c r="I50" s="47"/>
    </row>
    <row r="51" spans="1:10" x14ac:dyDescent="0.3">
      <c r="A51" s="86"/>
      <c r="B51" s="88" t="s">
        <v>78</v>
      </c>
      <c r="C51" s="88"/>
      <c r="D51" s="48">
        <f>I26</f>
        <v>102885.02000000002</v>
      </c>
      <c r="E51" s="49">
        <f>D51*E50/D50</f>
        <v>6.97208766565863E-2</v>
      </c>
      <c r="F51" s="89" t="s">
        <v>79</v>
      </c>
      <c r="G51" s="89"/>
      <c r="H51" s="89"/>
      <c r="I51" s="47"/>
    </row>
    <row r="52" spans="1:10" x14ac:dyDescent="0.3">
      <c r="A52" s="86"/>
      <c r="B52" s="70" t="s">
        <v>80</v>
      </c>
      <c r="C52" s="71"/>
      <c r="D52" s="36"/>
      <c r="E52" s="50">
        <f>D51/D50</f>
        <v>0.69720876656586295</v>
      </c>
      <c r="F52" s="70"/>
      <c r="G52" s="72"/>
      <c r="H52" s="71"/>
      <c r="I52" s="47"/>
    </row>
    <row r="53" spans="1:10" x14ac:dyDescent="0.3">
      <c r="A53" s="87"/>
      <c r="B53" s="70" t="s">
        <v>81</v>
      </c>
      <c r="C53" s="71"/>
      <c r="D53" s="36">
        <f>D51-D50</f>
        <v>-44681.999999999971</v>
      </c>
      <c r="E53" s="50"/>
      <c r="F53" s="70"/>
      <c r="G53" s="72"/>
      <c r="H53" s="72"/>
      <c r="I53" s="71"/>
    </row>
    <row r="54" spans="1:10" x14ac:dyDescent="0.3">
      <c r="A54" s="51"/>
      <c r="B54" s="52"/>
      <c r="C54" s="52"/>
      <c r="D54" s="47"/>
      <c r="E54" s="53"/>
      <c r="F54" s="52"/>
      <c r="G54" s="52"/>
      <c r="H54" s="52"/>
      <c r="I54" s="54"/>
    </row>
    <row r="55" spans="1:10" ht="14.4" customHeight="1" x14ac:dyDescent="0.3">
      <c r="A55" s="73" t="s">
        <v>82</v>
      </c>
      <c r="B55" s="74"/>
      <c r="C55" s="70" t="s">
        <v>83</v>
      </c>
      <c r="D55" s="71"/>
      <c r="E55" s="75" t="s">
        <v>84</v>
      </c>
      <c r="F55" s="76"/>
      <c r="G55" s="76"/>
      <c r="H55" s="76"/>
      <c r="I55" s="77"/>
    </row>
    <row r="56" spans="1:10" ht="14.4" customHeight="1" x14ac:dyDescent="0.3">
      <c r="A56" s="52"/>
      <c r="B56" s="55"/>
      <c r="C56" s="52"/>
      <c r="D56" s="52"/>
      <c r="E56" s="51"/>
      <c r="F56" s="51"/>
      <c r="G56" s="51"/>
      <c r="H56" s="51"/>
      <c r="I56" s="56"/>
    </row>
    <row r="57" spans="1:10" ht="14.4" customHeight="1" x14ac:dyDescent="0.3">
      <c r="A57" s="52"/>
      <c r="B57" s="67" t="s">
        <v>85</v>
      </c>
      <c r="C57" s="67"/>
      <c r="D57" s="67"/>
      <c r="E57" s="68" t="s">
        <v>86</v>
      </c>
      <c r="F57" s="68"/>
      <c r="G57" s="68" t="s">
        <v>87</v>
      </c>
      <c r="H57" s="68"/>
      <c r="I57" s="57" t="s">
        <v>88</v>
      </c>
    </row>
    <row r="58" spans="1:10" ht="14.4" customHeight="1" x14ac:dyDescent="0.3">
      <c r="A58" s="52"/>
      <c r="B58" s="67" t="s">
        <v>89</v>
      </c>
      <c r="C58" s="67"/>
      <c r="D58" s="67"/>
      <c r="E58" s="68">
        <v>1500056.22</v>
      </c>
      <c r="F58" s="68"/>
      <c r="G58" s="68">
        <v>1417982.88</v>
      </c>
      <c r="H58" s="68"/>
      <c r="I58" s="57">
        <f>I48</f>
        <v>1434757.088</v>
      </c>
      <c r="J58" s="31"/>
    </row>
    <row r="59" spans="1:10" ht="14.4" customHeight="1" x14ac:dyDescent="0.3">
      <c r="A59" s="52"/>
      <c r="B59" s="58"/>
      <c r="C59" s="58"/>
      <c r="D59" s="58"/>
      <c r="E59" s="59"/>
      <c r="F59" s="59"/>
      <c r="G59" s="59"/>
      <c r="H59" s="59"/>
      <c r="I59" s="60"/>
      <c r="J59" s="31"/>
    </row>
    <row r="60" spans="1:10" ht="14.4" customHeight="1" x14ac:dyDescent="0.3">
      <c r="A60" s="52" t="s">
        <v>90</v>
      </c>
      <c r="B60" s="67" t="s">
        <v>85</v>
      </c>
      <c r="C60" s="67"/>
      <c r="D60" s="67"/>
      <c r="E60" s="68" t="s">
        <v>86</v>
      </c>
      <c r="F60" s="68"/>
      <c r="G60" s="68" t="s">
        <v>88</v>
      </c>
      <c r="H60" s="68"/>
      <c r="I60" s="57" t="s">
        <v>91</v>
      </c>
      <c r="J60" s="31"/>
    </row>
    <row r="61" spans="1:10" ht="28.05" customHeight="1" x14ac:dyDescent="0.3">
      <c r="A61" s="52">
        <v>11174.71</v>
      </c>
      <c r="B61" s="68" t="s">
        <v>92</v>
      </c>
      <c r="C61" s="68"/>
      <c r="D61" s="68"/>
      <c r="E61" s="68">
        <v>23760.79</v>
      </c>
      <c r="F61" s="68"/>
      <c r="G61" s="69">
        <v>33094</v>
      </c>
      <c r="H61" s="69"/>
      <c r="I61" s="57">
        <f>A61+E61-G61</f>
        <v>1841.5</v>
      </c>
      <c r="J61" s="31"/>
    </row>
    <row r="62" spans="1:10" ht="14.4" customHeight="1" x14ac:dyDescent="0.3">
      <c r="A62" s="52"/>
      <c r="B62" s="55"/>
      <c r="C62" s="52"/>
      <c r="D62" s="52"/>
      <c r="E62" s="51"/>
      <c r="F62" s="51"/>
      <c r="G62" s="51"/>
      <c r="H62" s="51"/>
      <c r="I62" s="56"/>
    </row>
    <row r="63" spans="1:10" s="62" customFormat="1" x14ac:dyDescent="0.3">
      <c r="A63" s="61"/>
      <c r="B63" s="65"/>
      <c r="C63" s="65"/>
      <c r="D63" s="65"/>
      <c r="E63" s="65"/>
      <c r="F63" s="65"/>
      <c r="G63" s="65"/>
      <c r="H63" s="65"/>
      <c r="I63" s="65"/>
    </row>
    <row r="64" spans="1:10" x14ac:dyDescent="0.3">
      <c r="A64" s="1"/>
      <c r="B64" s="66"/>
      <c r="C64" s="66"/>
      <c r="D64" s="66"/>
      <c r="E64" s="66"/>
      <c r="F64" s="66"/>
      <c r="G64" s="66"/>
      <c r="H64" s="66"/>
      <c r="I64" s="66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2"/>
    </row>
    <row r="66" spans="1:9" x14ac:dyDescent="0.3">
      <c r="A66" s="5"/>
      <c r="B66" s="1"/>
      <c r="C66" s="1"/>
      <c r="D66" s="1"/>
      <c r="E66" s="1"/>
      <c r="F66" s="1"/>
      <c r="G66" s="1"/>
      <c r="H66" s="1"/>
      <c r="I66" s="2"/>
    </row>
    <row r="67" spans="1:9" x14ac:dyDescent="0.3">
      <c r="A67" s="5"/>
      <c r="B67" s="1"/>
      <c r="C67" s="1"/>
      <c r="D67" s="1"/>
      <c r="E67" s="1"/>
      <c r="F67" s="1"/>
      <c r="G67" s="1"/>
      <c r="H67" s="1"/>
      <c r="I67" s="2"/>
    </row>
    <row r="68" spans="1:9" x14ac:dyDescent="0.3">
      <c r="A68" s="5"/>
      <c r="B68" s="1"/>
      <c r="C68" s="1"/>
      <c r="D68" s="1"/>
      <c r="E68" s="1"/>
      <c r="F68" s="1"/>
      <c r="G68" s="1"/>
      <c r="H68" s="1"/>
      <c r="I68" s="2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2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2"/>
    </row>
    <row r="71" spans="1:9" x14ac:dyDescent="0.3">
      <c r="A71" s="1"/>
      <c r="B71" s="1"/>
      <c r="C71" s="1"/>
      <c r="D71" s="1"/>
      <c r="E71" s="1"/>
      <c r="F71" s="1"/>
      <c r="G71" s="1"/>
      <c r="H71" s="1"/>
      <c r="I71" s="2"/>
    </row>
    <row r="72" spans="1:9" x14ac:dyDescent="0.3">
      <c r="A72" s="1"/>
      <c r="B72" s="1"/>
      <c r="C72" s="1"/>
      <c r="D72" s="1"/>
      <c r="E72" s="1"/>
      <c r="F72" s="1"/>
      <c r="G72" s="1"/>
      <c r="H72" s="1"/>
      <c r="I72" s="2"/>
    </row>
    <row r="73" spans="1:9" x14ac:dyDescent="0.3">
      <c r="A73" s="1"/>
      <c r="B73" s="1"/>
      <c r="C73" s="1"/>
      <c r="D73" s="1"/>
      <c r="E73" s="1"/>
      <c r="F73" s="1"/>
      <c r="G73" s="1"/>
      <c r="H73" s="1"/>
      <c r="I73" s="2"/>
    </row>
    <row r="74" spans="1:9" x14ac:dyDescent="0.3">
      <c r="A74" s="1"/>
      <c r="B74" s="1"/>
      <c r="C74" s="1"/>
      <c r="D74" s="1"/>
      <c r="E74" s="1"/>
      <c r="F74" s="1"/>
      <c r="G74" s="1"/>
      <c r="H74" s="1"/>
      <c r="I74" s="2"/>
    </row>
    <row r="75" spans="1:9" x14ac:dyDescent="0.3">
      <c r="A75" s="1"/>
      <c r="B75" s="1"/>
      <c r="C75" s="1"/>
      <c r="D75" s="1"/>
      <c r="E75" s="1"/>
      <c r="F75" s="1"/>
      <c r="G75" s="1"/>
      <c r="H75" s="1"/>
      <c r="I75" s="2"/>
    </row>
    <row r="76" spans="1:9" x14ac:dyDescent="0.3">
      <c r="A76" s="1"/>
      <c r="B76" s="1"/>
      <c r="C76" s="1"/>
      <c r="D76" s="1"/>
      <c r="E76" s="1"/>
      <c r="F76" s="1"/>
      <c r="G76" s="1"/>
      <c r="H76" s="1"/>
      <c r="I76" s="2"/>
    </row>
    <row r="77" spans="1:9" x14ac:dyDescent="0.3">
      <c r="A77" s="1"/>
      <c r="B77" s="1"/>
      <c r="C77" s="1"/>
      <c r="D77" s="1"/>
      <c r="E77" s="1"/>
      <c r="F77" s="1"/>
      <c r="G77" s="1"/>
      <c r="H77" s="1"/>
      <c r="I77" s="2"/>
    </row>
    <row r="78" spans="1:9" x14ac:dyDescent="0.3">
      <c r="A78" s="1"/>
      <c r="B78" s="63"/>
      <c r="C78" s="63"/>
      <c r="D78" s="1"/>
      <c r="E78" s="1"/>
      <c r="F78" s="1"/>
      <c r="G78" s="1"/>
      <c r="H78" s="1"/>
      <c r="I78" s="2"/>
    </row>
    <row r="79" spans="1:9" x14ac:dyDescent="0.3">
      <c r="A79" s="1"/>
      <c r="B79" s="1"/>
      <c r="C79" s="1"/>
      <c r="D79" s="1"/>
      <c r="E79" s="1"/>
      <c r="F79" s="1"/>
      <c r="G79" s="1"/>
      <c r="H79" s="1"/>
      <c r="I79" s="2"/>
    </row>
    <row r="80" spans="1:9" x14ac:dyDescent="0.3">
      <c r="A80" s="1"/>
      <c r="B80" s="1"/>
      <c r="C80" s="1"/>
      <c r="D80" s="1"/>
      <c r="E80" s="1"/>
      <c r="F80" s="1"/>
      <c r="G80" s="1"/>
      <c r="H80" s="1"/>
      <c r="I80" s="2"/>
    </row>
  </sheetData>
  <mergeCells count="108">
    <mergeCell ref="B1:I1"/>
    <mergeCell ref="B2:I2"/>
    <mergeCell ref="E10:F10"/>
    <mergeCell ref="B12:D12"/>
    <mergeCell ref="E12:F12"/>
    <mergeCell ref="B14:D14"/>
    <mergeCell ref="E14:F14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B19:D19"/>
    <mergeCell ref="E19:F19"/>
    <mergeCell ref="B20:D20"/>
    <mergeCell ref="E20:F20"/>
    <mergeCell ref="B21:D21"/>
    <mergeCell ref="E21:F21"/>
    <mergeCell ref="B16:D16"/>
    <mergeCell ref="E16:F16"/>
    <mergeCell ref="B17:D17"/>
    <mergeCell ref="E17:F17"/>
    <mergeCell ref="B18:D18"/>
    <mergeCell ref="E18:F18"/>
    <mergeCell ref="E25:F25"/>
    <mergeCell ref="B26:D26"/>
    <mergeCell ref="E26:F26"/>
    <mergeCell ref="B27:D27"/>
    <mergeCell ref="E27:F27"/>
    <mergeCell ref="B28:D28"/>
    <mergeCell ref="E28:F28"/>
    <mergeCell ref="B22:D22"/>
    <mergeCell ref="E22:F22"/>
    <mergeCell ref="B23:D23"/>
    <mergeCell ref="E23:F23"/>
    <mergeCell ref="B24:D24"/>
    <mergeCell ref="E24:F24"/>
    <mergeCell ref="B32:D32"/>
    <mergeCell ref="E32:F32"/>
    <mergeCell ref="B33:D33"/>
    <mergeCell ref="E33:F33"/>
    <mergeCell ref="B34:D34"/>
    <mergeCell ref="E34:F34"/>
    <mergeCell ref="B29:D29"/>
    <mergeCell ref="E29:F29"/>
    <mergeCell ref="B30:D30"/>
    <mergeCell ref="E30:F30"/>
    <mergeCell ref="B31:D31"/>
    <mergeCell ref="E31:F31"/>
    <mergeCell ref="B38:D38"/>
    <mergeCell ref="E38:F38"/>
    <mergeCell ref="B39:D39"/>
    <mergeCell ref="E39:F39"/>
    <mergeCell ref="B40:D40"/>
    <mergeCell ref="E40:F40"/>
    <mergeCell ref="B35:D35"/>
    <mergeCell ref="E35:F35"/>
    <mergeCell ref="B36:D36"/>
    <mergeCell ref="E36:F36"/>
    <mergeCell ref="B37:D37"/>
    <mergeCell ref="E37:F37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52:C52"/>
    <mergeCell ref="F52:H52"/>
    <mergeCell ref="B53:C53"/>
    <mergeCell ref="F53:I53"/>
    <mergeCell ref="A55:B55"/>
    <mergeCell ref="C55:D55"/>
    <mergeCell ref="E55:I55"/>
    <mergeCell ref="B47:D47"/>
    <mergeCell ref="E47:F47"/>
    <mergeCell ref="B48:D48"/>
    <mergeCell ref="E48:F48"/>
    <mergeCell ref="A49:H49"/>
    <mergeCell ref="A50:A53"/>
    <mergeCell ref="B50:C50"/>
    <mergeCell ref="F50:H50"/>
    <mergeCell ref="B51:C51"/>
    <mergeCell ref="F51:H51"/>
    <mergeCell ref="B63:I63"/>
    <mergeCell ref="B64:I64"/>
    <mergeCell ref="B60:D60"/>
    <mergeCell ref="E60:F60"/>
    <mergeCell ref="G60:H60"/>
    <mergeCell ref="B61:D61"/>
    <mergeCell ref="E61:F61"/>
    <mergeCell ref="G61:H61"/>
    <mergeCell ref="B57:D57"/>
    <mergeCell ref="E57:F57"/>
    <mergeCell ref="G57:H57"/>
    <mergeCell ref="B58:D58"/>
    <mergeCell ref="E58:F58"/>
    <mergeCell ref="G58:H58"/>
  </mergeCells>
  <pageMargins left="1.1811023622047245" right="0.31496062992125984" top="0.78740157480314965" bottom="0.78740157480314965" header="0.31496062992125984" footer="0.31496062992125984"/>
  <pageSetup paperSize="9" scale="73" fitToHeight="3" orientation="landscape" r:id="rId1"/>
  <rowBreaks count="2" manualBreakCount="2">
    <brk id="3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2026-03-04T05:23:17Z</dcterms:created>
  <dcterms:modified xsi:type="dcterms:W3CDTF">2026-03-04T08:03:53Z</dcterms:modified>
</cp:coreProperties>
</file>