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I26" i="1"/>
  <c r="D35" i="1" s="1"/>
  <c r="I24" i="1"/>
  <c r="I23" i="1"/>
  <c r="I22" i="1"/>
  <c r="I21" i="1"/>
  <c r="I20" i="1"/>
  <c r="I18" i="1"/>
  <c r="I17" i="1"/>
  <c r="I16" i="1"/>
  <c r="I15" i="1"/>
  <c r="I12" i="1"/>
  <c r="I14" i="1" l="1"/>
  <c r="I32" i="1" s="1"/>
  <c r="I41" i="1" s="1"/>
  <c r="E35" i="1"/>
  <c r="D37" i="1"/>
  <c r="E36" i="1"/>
</calcChain>
</file>

<file path=xl/sharedStrings.xml><?xml version="1.0" encoding="utf-8"?>
<sst xmlns="http://schemas.openxmlformats.org/spreadsheetml/2006/main" count="98" uniqueCount="66">
  <si>
    <t xml:space="preserve"> пгт. Зеленогорский,  ул. Центральная,  дом  №9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</si>
  <si>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</si>
  <si>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</si>
  <si>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</si>
  <si>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</si>
  <si>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</si>
  <si>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</si>
  <si>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</si>
  <si>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</si>
  <si>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</si>
  <si>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</si>
  <si>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</si>
  <si>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</si>
  <si>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</si>
  <si>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</si>
  <si>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</si>
  <si>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</si>
  <si>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</si>
  <si>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</si>
  <si>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</si>
  <si>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</si>
  <si>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</si>
  <si>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5221,28/12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</si>
  <si>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</si>
  <si>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</si>
  <si>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</si>
  <si>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</si>
  <si>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</si>
  <si>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</si>
  <si>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</si>
  <si>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</si>
  <si>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</si>
  <si>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</si>
  <si>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</si>
  <si>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</si>
  <si>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</si>
  <si>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9-1С от 05.03.2024г.</t>
  </si>
  <si>
    <t>Замена участка стояка канализации кв.68</t>
  </si>
  <si>
    <t>п.м.</t>
  </si>
  <si>
    <t>9-2Р от 09.04.2024г.</t>
  </si>
  <si>
    <t>Замена оконных блоков</t>
  </si>
  <si>
    <t>шт.</t>
  </si>
  <si>
    <t>9-3С от 24.09.2024г.</t>
  </si>
  <si>
    <t>Замена стояка канализации, кв.2/подвал</t>
  </si>
  <si>
    <t>9-4Р от 30.10.2024г.</t>
  </si>
  <si>
    <t>Ремонт лестничной клетки подъезда, 1-й и 3-й подъезды</t>
  </si>
  <si>
    <t>9-5С от 01.11.2024г.</t>
  </si>
  <si>
    <t>Замена участка стояка канализации, кв.12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</si>
  <si>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</si>
  <si>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</si>
  <si>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</si>
  <si>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</si>
  <si>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</si>
  <si>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</si>
  <si>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</si>
  <si>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</si>
  <si>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</si>
  <si>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- 31290,47</t>
  </si>
  <si>
    <t>2024г.-59471,62</t>
  </si>
  <si>
    <t>Сумму превышения 90762,09.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</si>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</sst>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4" fontId="5" fillId="0" borderId="8" xfId="0" applyNumberFormat="1" applyFont="1" applyBorder="1"/>
    <xf numFmtId="0" fontId="6" fillId="0" borderId="0" xfId="0" applyFont="1"/>
    <xf numFmtId="16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6" fillId="0" borderId="0" xfId="0" applyNumberFormat="1" applyFont="1"/>
    <xf numFmtId="4" fontId="5" fillId="0" borderId="15" xfId="0" applyNumberFormat="1" applyFont="1" applyBorder="1"/>
    <xf numFmtId="16" fontId="7" fillId="0" borderId="15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4" fontId="7" fillId="0" borderId="15" xfId="0" applyNumberFormat="1" applyFont="1" applyBorder="1"/>
    <xf numFmtId="0" fontId="8" fillId="0" borderId="15" xfId="0" applyFont="1" applyBorder="1" applyAlignment="1">
      <alignment horizontal="center" wrapText="1"/>
    </xf>
    <xf numFmtId="0" fontId="8" fillId="0" borderId="15" xfId="0" applyFont="1" applyBorder="1"/>
    <xf numFmtId="0" fontId="9" fillId="0" borderId="0" xfId="0" applyFont="1"/>
    <xf numFmtId="4" fontId="1" fillId="0" borderId="15" xfId="0" applyNumberFormat="1" applyFont="1" applyBorder="1" applyAlignment="1">
      <alignment horizontal="right" wrapText="1"/>
    </xf>
    <xf numFmtId="10" fontId="1" fillId="0" borderId="15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2" fontId="2" fillId="0" borderId="0" xfId="0" applyNumberFormat="1" applyFont="1"/>
    <xf numFmtId="0" fontId="4" fillId="0" borderId="0" xfId="0" applyFont="1" applyAlignment="1">
      <alignment horizontal="right"/>
    </xf>
    <xf numFmtId="0" fontId="10" fillId="0" borderId="0" xfId="0" applyFont="1"/>
    <xf numFmtId="4" fontId="2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0"/>
  <sheetViews>
    <sheetView tabSelected="1" topLeftCell="A4" zoomScaleNormal="100" workbookViewId="0">
      <selection activeCell="A43" sqref="A43:I62"/>
    </sheetView>
  </sheetViews>
  <sheetFormatPr defaultRowHeight="13.8" x14ac:dyDescent="0.3"/>
  <cols>
    <col min="1" max="1" width="16" style="2" customWidth="1"/>
    <col min="2" max="2" width="10.33203125" style="2" customWidth="1"/>
    <col min="3" max="3" width="8.88671875" style="2"/>
    <col min="4" max="4" width="11.21875" style="2" customWidth="1"/>
    <col min="5" max="5" width="10.21875" style="2" bestFit="1" customWidth="1"/>
    <col min="6" max="6" width="6.44140625" style="2" customWidth="1"/>
    <col min="7" max="7" width="10.33203125" style="2" customWidth="1"/>
    <col min="8" max="8" width="16" style="2" customWidth="1"/>
    <col min="9" max="9" width="63.33203125" style="47" customWidth="1"/>
    <col min="10" max="10" width="11.5546875" style="2" customWidth="1"/>
    <col min="11" max="11" width="10.33203125" style="2" customWidth="1"/>
    <col min="12" max="16384" width="8.88671875" style="2"/>
  </cols>
  <sheetData>
    <row r="1" spans="1:11" x14ac:dyDescent="0.3">
      <c r="A1" s="1"/>
      <c r="B1" s="95" t="s">
        <v>65</v>
      </c>
      <c r="C1" s="93"/>
      <c r="D1" s="93"/>
      <c r="E1" s="93"/>
      <c r="F1" s="93"/>
      <c r="G1" s="93"/>
      <c r="H1" s="93"/>
      <c r="I1" s="93"/>
    </row>
    <row r="2" spans="1:11" x14ac:dyDescent="0.3">
      <c r="A2" s="1"/>
      <c r="B2" s="94" t="s">
        <v>0</v>
      </c>
      <c r="C2" s="94"/>
      <c r="D2" s="94"/>
      <c r="E2" s="94"/>
      <c r="F2" s="94"/>
      <c r="G2" s="94"/>
      <c r="H2" s="94"/>
      <c r="I2" s="94"/>
    </row>
    <row r="3" spans="1:11" x14ac:dyDescent="0.3">
      <c r="A3" s="1"/>
      <c r="B3" s="1"/>
      <c r="C3" s="1"/>
      <c r="D3" s="1"/>
      <c r="E3" s="1"/>
      <c r="F3" s="1"/>
      <c r="G3" s="1"/>
      <c r="H3" s="1"/>
      <c r="I3" s="3"/>
    </row>
    <row r="4" spans="1:11" s="7" customFormat="1" x14ac:dyDescent="0.3">
      <c r="A4" s="65" t="s">
        <v>1</v>
      </c>
      <c r="B4" s="85" t="s">
        <v>2</v>
      </c>
      <c r="C4" s="85"/>
      <c r="D4" s="86"/>
      <c r="E4" s="91" t="s">
        <v>3</v>
      </c>
      <c r="F4" s="92"/>
      <c r="G4" s="5" t="s">
        <v>4</v>
      </c>
      <c r="H4" s="5" t="s">
        <v>5</v>
      </c>
      <c r="I4" s="6" t="s">
        <v>6</v>
      </c>
    </row>
    <row r="5" spans="1:11" s="7" customFormat="1" x14ac:dyDescent="0.3">
      <c r="A5" s="66"/>
      <c r="B5" s="87"/>
      <c r="C5" s="87"/>
      <c r="D5" s="88"/>
      <c r="E5" s="8" t="s">
        <v>7</v>
      </c>
      <c r="F5" s="9"/>
      <c r="G5" s="10" t="s">
        <v>8</v>
      </c>
      <c r="H5" s="10" t="s">
        <v>9</v>
      </c>
      <c r="I5" s="11" t="s">
        <v>10</v>
      </c>
    </row>
    <row r="6" spans="1:11" s="7" customFormat="1" x14ac:dyDescent="0.3">
      <c r="A6" s="66"/>
      <c r="B6" s="87"/>
      <c r="C6" s="87"/>
      <c r="D6" s="88"/>
      <c r="E6" s="83" t="s">
        <v>11</v>
      </c>
      <c r="F6" s="84"/>
      <c r="G6" s="10" t="s">
        <v>12</v>
      </c>
      <c r="H6" s="10" t="s">
        <v>13</v>
      </c>
      <c r="I6" s="11" t="s">
        <v>12</v>
      </c>
    </row>
    <row r="7" spans="1:11" s="7" customFormat="1" x14ac:dyDescent="0.3">
      <c r="A7" s="66"/>
      <c r="B7" s="87"/>
      <c r="C7" s="87"/>
      <c r="D7" s="88"/>
      <c r="E7" s="83" t="s">
        <v>10</v>
      </c>
      <c r="F7" s="84"/>
      <c r="G7" s="10" t="s">
        <v>14</v>
      </c>
      <c r="H7" s="10" t="s">
        <v>10</v>
      </c>
      <c r="I7" s="11" t="s">
        <v>15</v>
      </c>
    </row>
    <row r="8" spans="1:11" s="7" customFormat="1" x14ac:dyDescent="0.3">
      <c r="A8" s="66"/>
      <c r="B8" s="87"/>
      <c r="C8" s="87"/>
      <c r="D8" s="88"/>
      <c r="E8" s="83" t="s">
        <v>12</v>
      </c>
      <c r="F8" s="84"/>
      <c r="G8" s="10"/>
      <c r="H8" s="10" t="s">
        <v>12</v>
      </c>
      <c r="I8" s="11" t="s">
        <v>16</v>
      </c>
    </row>
    <row r="9" spans="1:11" s="7" customFormat="1" x14ac:dyDescent="0.3">
      <c r="A9" s="66"/>
      <c r="B9" s="87"/>
      <c r="C9" s="87"/>
      <c r="D9" s="88"/>
      <c r="E9" s="83" t="s">
        <v>17</v>
      </c>
      <c r="F9" s="84"/>
      <c r="G9" s="10"/>
      <c r="H9" s="10" t="s">
        <v>17</v>
      </c>
      <c r="I9" s="11" t="s">
        <v>18</v>
      </c>
    </row>
    <row r="10" spans="1:11" s="7" customFormat="1" x14ac:dyDescent="0.3">
      <c r="A10" s="66"/>
      <c r="B10" s="87"/>
      <c r="C10" s="87"/>
      <c r="D10" s="88"/>
      <c r="E10" s="83" t="s">
        <v>16</v>
      </c>
      <c r="F10" s="84"/>
      <c r="G10" s="10"/>
      <c r="H10" s="10" t="s">
        <v>19</v>
      </c>
      <c r="I10" s="11"/>
    </row>
    <row r="11" spans="1:11" s="7" customFormat="1" x14ac:dyDescent="0.3">
      <c r="A11" s="67"/>
      <c r="B11" s="89"/>
      <c r="C11" s="89"/>
      <c r="D11" s="90"/>
      <c r="E11" s="12"/>
      <c r="F11" s="13"/>
      <c r="G11" s="14"/>
      <c r="H11" s="14" t="s">
        <v>20</v>
      </c>
      <c r="I11" s="15"/>
    </row>
    <row r="12" spans="1:11" s="20" customFormat="1" ht="14.4" customHeight="1" x14ac:dyDescent="0.3">
      <c r="A12" s="16">
        <v>45691</v>
      </c>
      <c r="B12" s="75" t="s">
        <v>21</v>
      </c>
      <c r="C12" s="76"/>
      <c r="D12" s="77"/>
      <c r="E12" s="78" t="s">
        <v>22</v>
      </c>
      <c r="F12" s="79"/>
      <c r="G12" s="17" t="s">
        <v>23</v>
      </c>
      <c r="H12" s="18">
        <v>3.69</v>
      </c>
      <c r="I12" s="19">
        <f>5221.28*12*H12</f>
        <v>231198.27840000001</v>
      </c>
    </row>
    <row r="13" spans="1:11" ht="14.4" customHeight="1" x14ac:dyDescent="0.3">
      <c r="A13" s="21"/>
      <c r="B13" s="22"/>
      <c r="C13" s="22"/>
      <c r="D13" s="23"/>
      <c r="E13" s="24"/>
      <c r="F13" s="25"/>
      <c r="G13" s="26"/>
      <c r="H13" s="27"/>
      <c r="I13" s="28"/>
    </row>
    <row r="14" spans="1:11" s="20" customFormat="1" ht="14.4" customHeight="1" x14ac:dyDescent="0.3">
      <c r="A14" s="16">
        <v>45691</v>
      </c>
      <c r="B14" s="75" t="s">
        <v>24</v>
      </c>
      <c r="C14" s="76"/>
      <c r="D14" s="77"/>
      <c r="E14" s="78" t="s">
        <v>22</v>
      </c>
      <c r="F14" s="79"/>
      <c r="G14" s="17" t="s">
        <v>23</v>
      </c>
      <c r="H14" s="18"/>
      <c r="I14" s="19">
        <f>I15+I16+I17+I18+I19+I20+I21+I22+I23+I24</f>
        <v>1125944.4480000003</v>
      </c>
      <c r="K14" s="29"/>
    </row>
    <row r="15" spans="1:11" ht="29.4" customHeight="1" x14ac:dyDescent="0.3">
      <c r="A15" s="21"/>
      <c r="B15" s="80" t="s">
        <v>25</v>
      </c>
      <c r="C15" s="81"/>
      <c r="D15" s="82"/>
      <c r="E15" s="52" t="s">
        <v>22</v>
      </c>
      <c r="F15" s="53"/>
      <c r="G15" s="14" t="s">
        <v>23</v>
      </c>
      <c r="H15" s="27">
        <v>6.6</v>
      </c>
      <c r="I15" s="28">
        <f>5221.28*12*H15</f>
        <v>413525.37599999999</v>
      </c>
    </row>
    <row r="16" spans="1:11" ht="27.6" customHeight="1" x14ac:dyDescent="0.3">
      <c r="A16" s="21"/>
      <c r="B16" s="80" t="s">
        <v>26</v>
      </c>
      <c r="C16" s="81"/>
      <c r="D16" s="82"/>
      <c r="E16" s="52" t="s">
        <v>22</v>
      </c>
      <c r="F16" s="53"/>
      <c r="G16" s="14" t="s">
        <v>23</v>
      </c>
      <c r="H16" s="27">
        <v>2.33</v>
      </c>
      <c r="I16" s="28">
        <f t="shared" ref="I16:I24" si="0">5221.28*12*H16</f>
        <v>145986.98879999999</v>
      </c>
    </row>
    <row r="17" spans="1:9" ht="28.8" customHeight="1" x14ac:dyDescent="0.3">
      <c r="A17" s="21"/>
      <c r="B17" s="80" t="s">
        <v>27</v>
      </c>
      <c r="C17" s="81"/>
      <c r="D17" s="82"/>
      <c r="E17" s="52" t="s">
        <v>22</v>
      </c>
      <c r="F17" s="53"/>
      <c r="G17" s="14" t="s">
        <v>23</v>
      </c>
      <c r="H17" s="27">
        <v>2.52</v>
      </c>
      <c r="I17" s="28">
        <f t="shared" si="0"/>
        <v>157891.50719999999</v>
      </c>
    </row>
    <row r="18" spans="1:9" x14ac:dyDescent="0.3">
      <c r="A18" s="21"/>
      <c r="B18" s="80" t="s">
        <v>28</v>
      </c>
      <c r="C18" s="81"/>
      <c r="D18" s="82"/>
      <c r="E18" s="52" t="s">
        <v>22</v>
      </c>
      <c r="F18" s="53"/>
      <c r="G18" s="14" t="s">
        <v>23</v>
      </c>
      <c r="H18" s="27">
        <v>4.88</v>
      </c>
      <c r="I18" s="28">
        <f t="shared" si="0"/>
        <v>305758.1568</v>
      </c>
    </row>
    <row r="19" spans="1:9" x14ac:dyDescent="0.3">
      <c r="A19" s="21"/>
      <c r="B19" s="80" t="s">
        <v>29</v>
      </c>
      <c r="C19" s="81"/>
      <c r="D19" s="82"/>
      <c r="E19" s="52" t="s">
        <v>22</v>
      </c>
      <c r="F19" s="53"/>
      <c r="G19" s="14" t="s">
        <v>23</v>
      </c>
      <c r="H19" s="27">
        <v>0.65</v>
      </c>
      <c r="I19" s="28">
        <v>10679.04</v>
      </c>
    </row>
    <row r="20" spans="1:9" ht="28.8" customHeight="1" x14ac:dyDescent="0.3">
      <c r="A20" s="21"/>
      <c r="B20" s="80" t="s">
        <v>30</v>
      </c>
      <c r="C20" s="81"/>
      <c r="D20" s="82"/>
      <c r="E20" s="52" t="s">
        <v>22</v>
      </c>
      <c r="F20" s="53"/>
      <c r="G20" s="14" t="s">
        <v>23</v>
      </c>
      <c r="H20" s="27">
        <v>0.42</v>
      </c>
      <c r="I20" s="28">
        <f t="shared" si="0"/>
        <v>26315.251199999999</v>
      </c>
    </row>
    <row r="21" spans="1:9" x14ac:dyDescent="0.3">
      <c r="A21" s="21"/>
      <c r="B21" s="80" t="s">
        <v>31</v>
      </c>
      <c r="C21" s="81"/>
      <c r="D21" s="82"/>
      <c r="E21" s="52" t="s">
        <v>22</v>
      </c>
      <c r="F21" s="53"/>
      <c r="G21" s="14" t="s">
        <v>23</v>
      </c>
      <c r="H21" s="27">
        <v>0.08</v>
      </c>
      <c r="I21" s="28">
        <f t="shared" si="0"/>
        <v>5012.4288000000006</v>
      </c>
    </row>
    <row r="22" spans="1:9" ht="42" customHeight="1" x14ac:dyDescent="0.3">
      <c r="A22" s="21"/>
      <c r="B22" s="80" t="s">
        <v>32</v>
      </c>
      <c r="C22" s="81"/>
      <c r="D22" s="82"/>
      <c r="E22" s="52" t="s">
        <v>22</v>
      </c>
      <c r="F22" s="53"/>
      <c r="G22" s="14" t="s">
        <v>23</v>
      </c>
      <c r="H22" s="27">
        <v>0.71</v>
      </c>
      <c r="I22" s="28">
        <f t="shared" si="0"/>
        <v>44485.3056</v>
      </c>
    </row>
    <row r="23" spans="1:9" ht="30" customHeight="1" x14ac:dyDescent="0.3">
      <c r="A23" s="21"/>
      <c r="B23" s="80" t="s">
        <v>33</v>
      </c>
      <c r="C23" s="81"/>
      <c r="D23" s="82"/>
      <c r="E23" s="52" t="s">
        <v>22</v>
      </c>
      <c r="F23" s="53"/>
      <c r="G23" s="14" t="s">
        <v>23</v>
      </c>
      <c r="H23" s="27">
        <v>0.1</v>
      </c>
      <c r="I23" s="28">
        <f t="shared" si="0"/>
        <v>6265.5360000000001</v>
      </c>
    </row>
    <row r="24" spans="1:9" x14ac:dyDescent="0.3">
      <c r="A24" s="21"/>
      <c r="B24" s="80" t="s">
        <v>34</v>
      </c>
      <c r="C24" s="81"/>
      <c r="D24" s="82"/>
      <c r="E24" s="52" t="s">
        <v>22</v>
      </c>
      <c r="F24" s="53"/>
      <c r="G24" s="14" t="s">
        <v>23</v>
      </c>
      <c r="H24" s="27">
        <v>0.16</v>
      </c>
      <c r="I24" s="28">
        <f t="shared" si="0"/>
        <v>10024.857600000001</v>
      </c>
    </row>
    <row r="25" spans="1:9" x14ac:dyDescent="0.3">
      <c r="A25" s="21"/>
      <c r="B25" s="22"/>
      <c r="C25" s="22"/>
      <c r="D25" s="23"/>
      <c r="E25" s="52"/>
      <c r="F25" s="53"/>
      <c r="G25" s="14"/>
      <c r="H25" s="27"/>
      <c r="I25" s="28"/>
    </row>
    <row r="26" spans="1:9" s="20" customFormat="1" x14ac:dyDescent="0.3">
      <c r="A26" s="16">
        <v>45691</v>
      </c>
      <c r="B26" s="75" t="s">
        <v>35</v>
      </c>
      <c r="C26" s="76"/>
      <c r="D26" s="77"/>
      <c r="E26" s="78"/>
      <c r="F26" s="79"/>
      <c r="G26" s="17"/>
      <c r="H26" s="18"/>
      <c r="I26" s="30">
        <f>I27+I28+I29+I30+I31</f>
        <v>207338.27</v>
      </c>
    </row>
    <row r="27" spans="1:9" ht="27" customHeight="1" x14ac:dyDescent="0.3">
      <c r="A27" s="31" t="s">
        <v>36</v>
      </c>
      <c r="B27" s="69" t="s">
        <v>37</v>
      </c>
      <c r="C27" s="70"/>
      <c r="D27" s="71"/>
      <c r="E27" s="74">
        <v>1</v>
      </c>
      <c r="F27" s="74"/>
      <c r="G27" s="32" t="s">
        <v>38</v>
      </c>
      <c r="H27" s="33">
        <f t="shared" ref="H27:H31" si="1">I27/E27</f>
        <v>3013.31</v>
      </c>
      <c r="I27" s="33">
        <v>3013.31</v>
      </c>
    </row>
    <row r="28" spans="1:9" ht="26.4" customHeight="1" x14ac:dyDescent="0.3">
      <c r="A28" s="31" t="s">
        <v>39</v>
      </c>
      <c r="B28" s="69" t="s">
        <v>40</v>
      </c>
      <c r="C28" s="70"/>
      <c r="D28" s="71"/>
      <c r="E28" s="74">
        <v>6</v>
      </c>
      <c r="F28" s="74"/>
      <c r="G28" s="32" t="s">
        <v>41</v>
      </c>
      <c r="H28" s="33">
        <f t="shared" si="1"/>
        <v>13600</v>
      </c>
      <c r="I28" s="33">
        <v>81600</v>
      </c>
    </row>
    <row r="29" spans="1:9" ht="28.8" customHeight="1" x14ac:dyDescent="0.3">
      <c r="A29" s="31" t="s">
        <v>42</v>
      </c>
      <c r="B29" s="69" t="s">
        <v>43</v>
      </c>
      <c r="C29" s="70"/>
      <c r="D29" s="71"/>
      <c r="E29" s="72">
        <v>3.5</v>
      </c>
      <c r="F29" s="73"/>
      <c r="G29" s="32" t="s">
        <v>38</v>
      </c>
      <c r="H29" s="33">
        <f t="shared" si="1"/>
        <v>1213.2514285714285</v>
      </c>
      <c r="I29" s="33">
        <v>4246.38</v>
      </c>
    </row>
    <row r="30" spans="1:9" ht="30" customHeight="1" x14ac:dyDescent="0.3">
      <c r="A30" s="31" t="s">
        <v>44</v>
      </c>
      <c r="B30" s="69" t="s">
        <v>45</v>
      </c>
      <c r="C30" s="70"/>
      <c r="D30" s="71"/>
      <c r="E30" s="74">
        <v>2</v>
      </c>
      <c r="F30" s="74"/>
      <c r="G30" s="32" t="s">
        <v>41</v>
      </c>
      <c r="H30" s="33">
        <f t="shared" si="1"/>
        <v>57173.11</v>
      </c>
      <c r="I30" s="33">
        <v>114346.22</v>
      </c>
    </row>
    <row r="31" spans="1:9" ht="26.55" customHeight="1" x14ac:dyDescent="0.3">
      <c r="A31" s="31" t="s">
        <v>46</v>
      </c>
      <c r="B31" s="69" t="s">
        <v>47</v>
      </c>
      <c r="C31" s="70"/>
      <c r="D31" s="71"/>
      <c r="E31" s="74">
        <v>3</v>
      </c>
      <c r="F31" s="74"/>
      <c r="G31" s="32" t="s">
        <v>38</v>
      </c>
      <c r="H31" s="33">
        <f t="shared" si="1"/>
        <v>1377.4533333333331</v>
      </c>
      <c r="I31" s="33">
        <v>4132.3599999999997</v>
      </c>
    </row>
    <row r="32" spans="1:9" s="36" customFormat="1" x14ac:dyDescent="0.3">
      <c r="A32" s="34"/>
      <c r="B32" s="58" t="s">
        <v>48</v>
      </c>
      <c r="C32" s="59"/>
      <c r="D32" s="60"/>
      <c r="E32" s="61"/>
      <c r="F32" s="61"/>
      <c r="G32" s="35"/>
      <c r="H32" s="35"/>
      <c r="I32" s="30">
        <f>I26+I14+I12</f>
        <v>1564480.9964000003</v>
      </c>
    </row>
    <row r="33" spans="1:11" x14ac:dyDescent="0.3">
      <c r="A33" s="62" t="s">
        <v>49</v>
      </c>
      <c r="B33" s="63"/>
      <c r="C33" s="63"/>
      <c r="D33" s="63"/>
      <c r="E33" s="63"/>
      <c r="F33" s="63"/>
      <c r="G33" s="63"/>
      <c r="H33" s="64"/>
      <c r="I33" s="3"/>
    </row>
    <row r="34" spans="1:11" x14ac:dyDescent="0.3">
      <c r="A34" s="65" t="s">
        <v>50</v>
      </c>
      <c r="B34" s="49" t="s">
        <v>51</v>
      </c>
      <c r="C34" s="49"/>
      <c r="D34" s="37">
        <v>147866.65</v>
      </c>
      <c r="E34" s="38">
        <v>0.1</v>
      </c>
      <c r="F34" s="68" t="s">
        <v>52</v>
      </c>
      <c r="G34" s="68"/>
      <c r="H34" s="68"/>
      <c r="I34" s="3"/>
    </row>
    <row r="35" spans="1:11" x14ac:dyDescent="0.3">
      <c r="A35" s="66"/>
      <c r="B35" s="49" t="s">
        <v>53</v>
      </c>
      <c r="C35" s="49"/>
      <c r="D35" s="37">
        <f>I26</f>
        <v>207338.27</v>
      </c>
      <c r="E35" s="38">
        <f>D35*E34/D34</f>
        <v>0.14021976557932436</v>
      </c>
      <c r="F35" s="68" t="s">
        <v>54</v>
      </c>
      <c r="G35" s="68"/>
      <c r="H35" s="68"/>
      <c r="I35" s="3"/>
    </row>
    <row r="36" spans="1:11" x14ac:dyDescent="0.3">
      <c r="A36" s="66"/>
      <c r="B36" s="52" t="s">
        <v>55</v>
      </c>
      <c r="C36" s="53"/>
      <c r="D36" s="39"/>
      <c r="E36" s="38">
        <f>D35/D34</f>
        <v>1.4021976557932434</v>
      </c>
      <c r="F36" s="52"/>
      <c r="G36" s="54"/>
      <c r="H36" s="53"/>
      <c r="I36" s="3"/>
    </row>
    <row r="37" spans="1:11" x14ac:dyDescent="0.3">
      <c r="A37" s="67"/>
      <c r="B37" s="52" t="s">
        <v>56</v>
      </c>
      <c r="C37" s="53"/>
      <c r="D37" s="39">
        <f>D35-D34</f>
        <v>59471.619999999995</v>
      </c>
      <c r="E37" s="38"/>
      <c r="F37" s="52"/>
      <c r="G37" s="54"/>
      <c r="H37" s="54"/>
      <c r="I37" s="53"/>
    </row>
    <row r="38" spans="1:11" ht="14.4" customHeight="1" x14ac:dyDescent="0.3">
      <c r="A38" s="52" t="s">
        <v>57</v>
      </c>
      <c r="B38" s="53"/>
      <c r="C38" s="52" t="s">
        <v>58</v>
      </c>
      <c r="D38" s="53"/>
      <c r="E38" s="55" t="s">
        <v>59</v>
      </c>
      <c r="F38" s="56"/>
      <c r="G38" s="56"/>
      <c r="H38" s="56"/>
      <c r="I38" s="57"/>
    </row>
    <row r="39" spans="1:11" ht="14.4" customHeight="1" x14ac:dyDescent="0.3">
      <c r="A39" s="40"/>
      <c r="B39" s="40"/>
      <c r="C39" s="40"/>
      <c r="D39" s="40"/>
      <c r="E39" s="41"/>
      <c r="F39" s="41"/>
      <c r="G39" s="41"/>
      <c r="H39" s="41"/>
      <c r="I39" s="42"/>
    </row>
    <row r="40" spans="1:11" ht="14.4" customHeight="1" x14ac:dyDescent="0.3">
      <c r="A40" s="40"/>
      <c r="B40" s="48" t="s">
        <v>60</v>
      </c>
      <c r="C40" s="48"/>
      <c r="D40" s="48"/>
      <c r="E40" s="49" t="s">
        <v>61</v>
      </c>
      <c r="F40" s="49"/>
      <c r="G40" s="49" t="s">
        <v>62</v>
      </c>
      <c r="H40" s="49"/>
      <c r="I40" s="43" t="s">
        <v>63</v>
      </c>
      <c r="K40" s="44"/>
    </row>
    <row r="41" spans="1:11" ht="14.4" customHeight="1" x14ac:dyDescent="0.3">
      <c r="A41" s="40"/>
      <c r="B41" s="48" t="s">
        <v>64</v>
      </c>
      <c r="C41" s="48"/>
      <c r="D41" s="48"/>
      <c r="E41" s="49">
        <v>1479293.28</v>
      </c>
      <c r="F41" s="49"/>
      <c r="G41" s="49">
        <v>1426927.94</v>
      </c>
      <c r="H41" s="49"/>
      <c r="I41" s="43">
        <f>I32</f>
        <v>1564480.9964000003</v>
      </c>
      <c r="J41" s="44"/>
    </row>
    <row r="42" spans="1:11" ht="14.4" customHeight="1" x14ac:dyDescent="0.3">
      <c r="A42" s="40"/>
      <c r="B42" s="40"/>
      <c r="C42" s="40"/>
      <c r="D42" s="40"/>
      <c r="E42" s="41"/>
      <c r="F42" s="41"/>
      <c r="G42" s="41"/>
      <c r="H42" s="41"/>
      <c r="I42" s="42"/>
    </row>
    <row r="43" spans="1:11" s="46" customFormat="1" x14ac:dyDescent="0.3">
      <c r="A43" s="45"/>
      <c r="B43" s="50"/>
      <c r="C43" s="50"/>
      <c r="D43" s="50"/>
      <c r="E43" s="50"/>
      <c r="F43" s="50"/>
      <c r="G43" s="50"/>
      <c r="H43" s="50"/>
      <c r="I43" s="50"/>
    </row>
    <row r="44" spans="1:11" x14ac:dyDescent="0.3">
      <c r="A44" s="1"/>
      <c r="B44" s="51"/>
      <c r="C44" s="51"/>
      <c r="D44" s="51"/>
      <c r="E44" s="51"/>
      <c r="F44" s="51"/>
      <c r="G44" s="51"/>
      <c r="H44" s="51"/>
      <c r="I44" s="5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3"/>
    </row>
    <row r="46" spans="1:11" x14ac:dyDescent="0.3">
      <c r="A46" s="4"/>
      <c r="B46" s="1"/>
      <c r="C46" s="1"/>
      <c r="D46" s="1"/>
      <c r="E46" s="1"/>
      <c r="F46" s="1"/>
      <c r="G46" s="1"/>
      <c r="H46" s="1"/>
      <c r="I46" s="3"/>
    </row>
    <row r="47" spans="1:11" x14ac:dyDescent="0.3">
      <c r="A47" s="4"/>
      <c r="B47" s="1"/>
      <c r="C47" s="1"/>
      <c r="D47" s="1"/>
      <c r="E47" s="1"/>
      <c r="F47" s="1"/>
      <c r="G47" s="1"/>
      <c r="H47" s="1"/>
      <c r="I47" s="3"/>
    </row>
    <row r="48" spans="1:11" x14ac:dyDescent="0.3">
      <c r="A48" s="4"/>
      <c r="B48" s="1"/>
      <c r="C48" s="1"/>
      <c r="D48" s="1"/>
      <c r="E48" s="1"/>
      <c r="F48" s="1"/>
      <c r="G48" s="1"/>
      <c r="H48" s="1"/>
      <c r="I48" s="3"/>
    </row>
    <row r="49" spans="1:9" x14ac:dyDescent="0.3">
      <c r="A49" s="4"/>
      <c r="B49" s="1"/>
      <c r="C49" s="1"/>
      <c r="D49" s="1"/>
      <c r="E49" s="1"/>
      <c r="F49" s="1"/>
      <c r="G49" s="1"/>
      <c r="H49" s="1"/>
      <c r="I49" s="3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3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3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3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3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3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3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3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3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3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3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3"/>
    </row>
  </sheetData>
  <mergeCells count="70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B40:D40"/>
    <mergeCell ref="E40:F40"/>
    <mergeCell ref="G40:H40"/>
    <mergeCell ref="B32:D32"/>
    <mergeCell ref="E32:F32"/>
    <mergeCell ref="A33:H33"/>
    <mergeCell ref="A34:A37"/>
    <mergeCell ref="B34:C34"/>
    <mergeCell ref="F34:H34"/>
    <mergeCell ref="B35:C35"/>
    <mergeCell ref="F35:H35"/>
    <mergeCell ref="B36:C36"/>
    <mergeCell ref="F36:H36"/>
    <mergeCell ref="B37:C37"/>
    <mergeCell ref="F37:I37"/>
    <mergeCell ref="A38:B38"/>
    <mergeCell ref="C38:D38"/>
    <mergeCell ref="E38:I38"/>
    <mergeCell ref="B41:D41"/>
    <mergeCell ref="E41:F41"/>
    <mergeCell ref="G41:H41"/>
    <mergeCell ref="B43:I43"/>
    <mergeCell ref="B44:I44"/>
  </mergeCells>
  <pageMargins left="0.59055118110236227" right="0.23622047244094491" top="0.74803149606299213" bottom="0.74803149606299213" header="0.31496062992125984" footer="0.31496062992125984"/>
  <pageSetup paperSize="9" scale="70" fitToHeight="4" orientation="landscape" r:id="rId1"/>
  <rowBreaks count="2" manualBreakCount="2">
    <brk id="3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2026-03-04T05:16:28Z</dcterms:created>
  <dcterms:modified xsi:type="dcterms:W3CDTF">2026-03-04T07:55:11Z</dcterms:modified>
</cp:coreProperties>
</file>