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BONENT-OTD\Users\Public\Отчет по ДУ за 2024\"/>
    </mc:Choice>
  </mc:AlternateContent>
  <bookViews>
    <workbookView xWindow="0" yWindow="0" windowWidth="23040" windowHeight="8244"/>
  </bookViews>
  <sheets>
    <sheet name="6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1" l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I26" i="1"/>
  <c r="D43" i="1" s="1"/>
  <c r="E43" i="1" s="1"/>
  <c r="I24" i="1"/>
  <c r="I23" i="1"/>
  <c r="I22" i="1"/>
  <c r="I21" i="1"/>
  <c r="I20" i="1"/>
  <c r="I18" i="1"/>
  <c r="I17" i="1"/>
  <c r="I16" i="1"/>
  <c r="I15" i="1"/>
  <c r="I12" i="1"/>
  <c r="I14" i="1" l="1"/>
  <c r="I40" i="1" s="1"/>
  <c r="I50" i="1" s="1"/>
  <c r="E44" i="1"/>
  <c r="D45" i="1"/>
</calcChain>
</file>

<file path=xl/sharedStrings.xml><?xml version="1.0" encoding="utf-8"?>
<sst xmlns="http://schemas.openxmlformats.org/spreadsheetml/2006/main" count="128" uniqueCount="85">
  <si>
    <t xml:space="preserve"> пгт. Зеленогорский,  ул. Центральная,  дом  №67</t>
  </si>
  <si>
    <t>№, дата акта</t>
  </si>
  <si>
    <t>Наименование вида работы (услуги)</t>
  </si>
  <si>
    <t>Периодичность/</t>
  </si>
  <si>
    <t>Единица</t>
  </si>
  <si>
    <t>Стоимость/</t>
  </si>
  <si>
    <t>Цена</t>
  </si>
  <si>
    <t xml:space="preserve">количественный </t>
  </si>
  <si>
    <t>измерения</t>
  </si>
  <si>
    <t>сметная</t>
  </si>
  <si>
    <t>выполненной</t>
  </si>
  <si>
    <t>показатель</t>
  </si>
  <si>
    <t>работы</t>
  </si>
  <si>
    <t>стоимость</t>
  </si>
  <si>
    <t>(услуги)</t>
  </si>
  <si>
    <t>( оказанной</t>
  </si>
  <si>
    <t>услуги)</t>
  </si>
  <si>
    <t>(оказанной</t>
  </si>
  <si>
    <t>в рублях</t>
  </si>
  <si>
    <t>услуги) за</t>
  </si>
  <si>
    <t>единицу</t>
  </si>
  <si>
    <t>Управление</t>
  </si>
  <si>
    <t>5148,3/12</t>
  </si>
  <si>
    <t>м2</t>
  </si>
  <si>
    <t>Содержание общего имущества</t>
  </si>
  <si>
    <t>Оплата труда производственного персонала (включая ИТР)</t>
  </si>
  <si>
    <t>Содержание придомовой территории (оплата труда, расходные материалы)</t>
  </si>
  <si>
    <t>Содержание домовладения (оплата труда, расходные материалы)</t>
  </si>
  <si>
    <t>Аварийно - диспетчерская служба</t>
  </si>
  <si>
    <t>Дератизация, дезинфекция</t>
  </si>
  <si>
    <t>Абонентский отдел (оплата труда сотрудников)</t>
  </si>
  <si>
    <t>Благоустройство территории</t>
  </si>
  <si>
    <t>Содержание внутридомового инженерного оборудования, в том числе промывка системы отопления</t>
  </si>
  <si>
    <t>Содержание и обслуживание приборов и узлов учета</t>
  </si>
  <si>
    <t>Обслуживание кровли</t>
  </si>
  <si>
    <t>Текущий ремонт</t>
  </si>
  <si>
    <t>67-1Э от 29.02.2024г.</t>
  </si>
  <si>
    <t>Замена светильников уличного освещения, 1,2,3,5,6 подъезды</t>
  </si>
  <si>
    <t>шт.</t>
  </si>
  <si>
    <t>67-2С от 22.04.2024г.</t>
  </si>
  <si>
    <t>Замена сборки с краном по кв.75</t>
  </si>
  <si>
    <t>67-3С от 22.05.2024г.</t>
  </si>
  <si>
    <t>Замена крана на радиаторе в тамбуре, 4-й подъезд</t>
  </si>
  <si>
    <t>67-4Р от 03.06.2024г.</t>
  </si>
  <si>
    <t>Косметический ремонт входных групп, 6-й подъезд</t>
  </si>
  <si>
    <t>67-7С от 06.06.2024г.</t>
  </si>
  <si>
    <t>Замена стояка канализации, кв.53</t>
  </si>
  <si>
    <t>п.м.</t>
  </si>
  <si>
    <t>67-8С от 10.06.2024г.</t>
  </si>
  <si>
    <t>Замена стояка канализации, кв.58</t>
  </si>
  <si>
    <t>67-9С от 25.07.2024г.</t>
  </si>
  <si>
    <t>Замена участка стояка ГВС по кв.15 в подвале</t>
  </si>
  <si>
    <t>67-11С от 01.08.2024г.</t>
  </si>
  <si>
    <t>Ремонт сливной трубы за домом, 6-й подъезд</t>
  </si>
  <si>
    <t>67-12С от 13.08.2024г.</t>
  </si>
  <si>
    <t>Замена стояка отопления от радиатора до сборки в подвале, кв.47/подвал</t>
  </si>
  <si>
    <t>67-13Р от 07.08.2024г.</t>
  </si>
  <si>
    <t>Выборочный ремонт ж/б кровли, кв.13,28,73,87,88,89</t>
  </si>
  <si>
    <t>кв.м.</t>
  </si>
  <si>
    <t>67-14С от 05.11.2024г.</t>
  </si>
  <si>
    <t>Подключение ХВС к новой ветке, подвал</t>
  </si>
  <si>
    <t>67-16С от 03.12.2024г.</t>
  </si>
  <si>
    <t>Замена стояка ГВС до врезки в подвале кв.64,61,подвал</t>
  </si>
  <si>
    <t>Замена стояка ХВС до врезки в подвале кв.64,61,подвал</t>
  </si>
  <si>
    <t>ИТОГО</t>
  </si>
  <si>
    <t>Показатели по текущему ремонту, руб.</t>
  </si>
  <si>
    <t>текущий ремонт</t>
  </si>
  <si>
    <t>начислено</t>
  </si>
  <si>
    <t>от содержания жилья, план</t>
  </si>
  <si>
    <t>выполнено</t>
  </si>
  <si>
    <t>от содержания жилья, факт</t>
  </si>
  <si>
    <t>% выполнения</t>
  </si>
  <si>
    <t>превышение</t>
  </si>
  <si>
    <t>на 01.01.2024г. - 59485,3</t>
  </si>
  <si>
    <t>2024г.-10182</t>
  </si>
  <si>
    <t>Сумму превышения 69667,30  учесть в 2025 году</t>
  </si>
  <si>
    <t>Услуга</t>
  </si>
  <si>
    <t>начисление</t>
  </si>
  <si>
    <t>оплата</t>
  </si>
  <si>
    <t>выполнено работ</t>
  </si>
  <si>
    <t>Содержание и текущий ремонт</t>
  </si>
  <si>
    <t>на 01.01.2024г.</t>
  </si>
  <si>
    <t>Остаток на 01.01.2024 г.</t>
  </si>
  <si>
    <t>Содержание общедворовой территории</t>
  </si>
  <si>
    <t>ОТЧЕТ ПО ДОГОВОРУ УПРАВЛЕНИЯ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</si>
</sst>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u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0" fontId="0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4" fontId="2" fillId="0" borderId="5" xfId="0" applyNumberFormat="1" applyFont="1" applyBorder="1" applyAlignment="1">
      <alignment horizontal="center"/>
    </xf>
    <xf numFmtId="4" fontId="2" fillId="0" borderId="5" xfId="0" applyNumberFormat="1" applyFont="1" applyBorder="1"/>
    <xf numFmtId="0" fontId="2" fillId="0" borderId="11" xfId="0" applyFont="1" applyBorder="1"/>
    <xf numFmtId="0" fontId="2" fillId="0" borderId="10" xfId="0" applyFont="1" applyBorder="1"/>
    <xf numFmtId="0" fontId="2" fillId="0" borderId="8" xfId="0" applyFont="1" applyBorder="1"/>
    <xf numFmtId="4" fontId="2" fillId="0" borderId="8" xfId="0" applyNumberFormat="1" applyFont="1" applyBorder="1"/>
    <xf numFmtId="164" fontId="5" fillId="0" borderId="8" xfId="0" applyNumberFormat="1" applyFont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2" fontId="5" fillId="0" borderId="8" xfId="0" applyNumberFormat="1" applyFont="1" applyBorder="1"/>
    <xf numFmtId="4" fontId="5" fillId="0" borderId="8" xfId="0" applyNumberFormat="1" applyFont="1" applyBorder="1"/>
    <xf numFmtId="164" fontId="1" fillId="0" borderId="8" xfId="0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/>
    <xf numFmtId="0" fontId="1" fillId="0" borderId="10" xfId="0" applyFont="1" applyBorder="1"/>
    <xf numFmtId="0" fontId="1" fillId="0" borderId="8" xfId="0" applyFont="1" applyBorder="1"/>
    <xf numFmtId="2" fontId="1" fillId="0" borderId="8" xfId="0" applyNumberFormat="1" applyFont="1" applyBorder="1"/>
    <xf numFmtId="4" fontId="1" fillId="0" borderId="8" xfId="0" applyNumberFormat="1" applyFont="1" applyBorder="1"/>
    <xf numFmtId="2" fontId="0" fillId="0" borderId="0" xfId="0" applyNumberFormat="1"/>
    <xf numFmtId="0" fontId="1" fillId="0" borderId="8" xfId="0" applyFont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4" fontId="2" fillId="0" borderId="15" xfId="0" applyNumberFormat="1" applyFont="1" applyBorder="1"/>
    <xf numFmtId="4" fontId="6" fillId="0" borderId="15" xfId="0" applyNumberFormat="1" applyFont="1" applyBorder="1"/>
    <xf numFmtId="0" fontId="2" fillId="0" borderId="15" xfId="0" applyFont="1" applyBorder="1"/>
    <xf numFmtId="4" fontId="7" fillId="0" borderId="15" xfId="0" applyNumberFormat="1" applyFont="1" applyBorder="1"/>
    <xf numFmtId="4" fontId="2" fillId="0" borderId="15" xfId="0" applyNumberFormat="1" applyFont="1" applyBorder="1" applyAlignment="1">
      <alignment horizontal="center" wrapText="1"/>
    </xf>
    <xf numFmtId="10" fontId="2" fillId="0" borderId="15" xfId="0" applyNumberFormat="1" applyFont="1" applyBorder="1" applyAlignment="1">
      <alignment horizontal="center"/>
    </xf>
    <xf numFmtId="10" fontId="2" fillId="0" borderId="15" xfId="0" applyNumberFormat="1" applyFont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4" fontId="7" fillId="0" borderId="0" xfId="0" applyNumberFormat="1" applyFont="1" applyBorder="1"/>
    <xf numFmtId="10" fontId="2" fillId="0" borderId="0" xfId="0" applyNumberFormat="1" applyFont="1" applyBorder="1"/>
    <xf numFmtId="4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4" fontId="2" fillId="0" borderId="0" xfId="0" applyNumberFormat="1" applyFont="1" applyBorder="1" applyAlignment="1">
      <alignment horizontal="center" wrapText="1"/>
    </xf>
    <xf numFmtId="4" fontId="1" fillId="0" borderId="15" xfId="0" applyNumberFormat="1" applyFont="1" applyBorder="1" applyAlignment="1">
      <alignment horizontal="center" wrapText="1"/>
    </xf>
    <xf numFmtId="0" fontId="9" fillId="0" borderId="0" xfId="0" applyFont="1"/>
    <xf numFmtId="0" fontId="6" fillId="0" borderId="0" xfId="0" applyFont="1" applyAlignment="1">
      <alignment horizontal="right"/>
    </xf>
    <xf numFmtId="4" fontId="0" fillId="0" borderId="0" xfId="0" applyNumberFormat="1" applyFont="1"/>
    <xf numFmtId="0" fontId="1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1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5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5" fillId="0" borderId="1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" fillId="0" borderId="12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76"/>
  <sheetViews>
    <sheetView tabSelected="1" topLeftCell="A52" zoomScaleNormal="100" workbookViewId="0">
      <selection activeCell="A55" sqref="A55:I70"/>
    </sheetView>
  </sheetViews>
  <sheetFormatPr defaultRowHeight="14.4" x14ac:dyDescent="0.3"/>
  <cols>
    <col min="1" max="1" width="15.6640625" style="4" customWidth="1"/>
    <col min="2" max="2" width="10.21875" style="4" customWidth="1"/>
    <col min="3" max="3" width="8.88671875" style="4"/>
    <col min="4" max="4" width="10.77734375" style="4" customWidth="1"/>
    <col min="5" max="5" width="10.21875" style="4" bestFit="1" customWidth="1"/>
    <col min="6" max="6" width="6.44140625" style="4" customWidth="1"/>
    <col min="7" max="7" width="10.33203125" style="4" customWidth="1"/>
    <col min="8" max="8" width="13" style="4" customWidth="1"/>
    <col min="9" max="9" width="62" style="52" customWidth="1"/>
    <col min="10" max="10" width="10.88671875" customWidth="1"/>
  </cols>
  <sheetData>
    <row r="1" spans="1:13" x14ac:dyDescent="0.3">
      <c r="A1" s="1"/>
      <c r="B1" s="102" t="s">
        <v>84</v>
      </c>
      <c r="C1" s="100"/>
      <c r="D1" s="100"/>
      <c r="E1" s="100"/>
      <c r="F1" s="100"/>
      <c r="G1" s="100"/>
      <c r="H1" s="100"/>
      <c r="I1" s="100"/>
      <c r="J1" s="3"/>
      <c r="K1" s="3"/>
      <c r="L1" s="3"/>
      <c r="M1" s="4"/>
    </row>
    <row r="2" spans="1:13" x14ac:dyDescent="0.3">
      <c r="A2" s="1"/>
      <c r="B2" s="101" t="s">
        <v>0</v>
      </c>
      <c r="C2" s="101"/>
      <c r="D2" s="101"/>
      <c r="E2" s="101"/>
      <c r="F2" s="101"/>
      <c r="G2" s="101"/>
      <c r="H2" s="101"/>
      <c r="I2" s="101"/>
      <c r="J2" s="3"/>
      <c r="K2" s="3"/>
      <c r="L2" s="3"/>
      <c r="M2" s="4"/>
    </row>
    <row r="3" spans="1:13" x14ac:dyDescent="0.3">
      <c r="A3" s="1"/>
      <c r="B3" s="1"/>
      <c r="C3" s="1"/>
      <c r="D3" s="1"/>
      <c r="E3" s="1"/>
      <c r="F3" s="1"/>
      <c r="G3" s="1"/>
      <c r="H3" s="1"/>
      <c r="I3" s="2"/>
    </row>
    <row r="4" spans="1:13" x14ac:dyDescent="0.3">
      <c r="A4" s="67" t="s">
        <v>1</v>
      </c>
      <c r="B4" s="92" t="s">
        <v>2</v>
      </c>
      <c r="C4" s="92"/>
      <c r="D4" s="93"/>
      <c r="E4" s="98" t="s">
        <v>3</v>
      </c>
      <c r="F4" s="99"/>
      <c r="G4" s="6" t="s">
        <v>4</v>
      </c>
      <c r="H4" s="7" t="s">
        <v>5</v>
      </c>
      <c r="I4" s="8" t="s">
        <v>6</v>
      </c>
    </row>
    <row r="5" spans="1:13" x14ac:dyDescent="0.3">
      <c r="A5" s="68"/>
      <c r="B5" s="94"/>
      <c r="C5" s="94"/>
      <c r="D5" s="95"/>
      <c r="E5" s="9" t="s">
        <v>7</v>
      </c>
      <c r="F5" s="10"/>
      <c r="G5" s="11" t="s">
        <v>8</v>
      </c>
      <c r="H5" s="12" t="s">
        <v>9</v>
      </c>
      <c r="I5" s="13" t="s">
        <v>10</v>
      </c>
    </row>
    <row r="6" spans="1:13" x14ac:dyDescent="0.3">
      <c r="A6" s="68"/>
      <c r="B6" s="94"/>
      <c r="C6" s="94"/>
      <c r="D6" s="95"/>
      <c r="E6" s="90" t="s">
        <v>11</v>
      </c>
      <c r="F6" s="91"/>
      <c r="G6" s="11" t="s">
        <v>12</v>
      </c>
      <c r="H6" s="12" t="s">
        <v>13</v>
      </c>
      <c r="I6" s="13" t="s">
        <v>12</v>
      </c>
    </row>
    <row r="7" spans="1:13" x14ac:dyDescent="0.3">
      <c r="A7" s="68"/>
      <c r="B7" s="94"/>
      <c r="C7" s="94"/>
      <c r="D7" s="95"/>
      <c r="E7" s="90" t="s">
        <v>10</v>
      </c>
      <c r="F7" s="91"/>
      <c r="G7" s="11" t="s">
        <v>14</v>
      </c>
      <c r="H7" s="12" t="s">
        <v>10</v>
      </c>
      <c r="I7" s="13" t="s">
        <v>15</v>
      </c>
    </row>
    <row r="8" spans="1:13" x14ac:dyDescent="0.3">
      <c r="A8" s="68"/>
      <c r="B8" s="94"/>
      <c r="C8" s="94"/>
      <c r="D8" s="95"/>
      <c r="E8" s="90" t="s">
        <v>12</v>
      </c>
      <c r="F8" s="91"/>
      <c r="G8" s="12"/>
      <c r="H8" s="12" t="s">
        <v>12</v>
      </c>
      <c r="I8" s="13" t="s">
        <v>16</v>
      </c>
    </row>
    <row r="9" spans="1:13" x14ac:dyDescent="0.3">
      <c r="A9" s="68"/>
      <c r="B9" s="94"/>
      <c r="C9" s="94"/>
      <c r="D9" s="95"/>
      <c r="E9" s="90" t="s">
        <v>17</v>
      </c>
      <c r="F9" s="91"/>
      <c r="G9" s="12"/>
      <c r="H9" s="12" t="s">
        <v>17</v>
      </c>
      <c r="I9" s="13" t="s">
        <v>18</v>
      </c>
    </row>
    <row r="10" spans="1:13" x14ac:dyDescent="0.3">
      <c r="A10" s="68"/>
      <c r="B10" s="94"/>
      <c r="C10" s="94"/>
      <c r="D10" s="95"/>
      <c r="E10" s="90" t="s">
        <v>16</v>
      </c>
      <c r="F10" s="91"/>
      <c r="G10" s="12"/>
      <c r="H10" s="12" t="s">
        <v>19</v>
      </c>
      <c r="I10" s="14"/>
    </row>
    <row r="11" spans="1:13" x14ac:dyDescent="0.3">
      <c r="A11" s="69"/>
      <c r="B11" s="96"/>
      <c r="C11" s="96"/>
      <c r="D11" s="97"/>
      <c r="E11" s="15"/>
      <c r="F11" s="16"/>
      <c r="G11" s="17"/>
      <c r="H11" s="17" t="s">
        <v>20</v>
      </c>
      <c r="I11" s="18"/>
    </row>
    <row r="12" spans="1:13" x14ac:dyDescent="0.3">
      <c r="A12" s="19">
        <v>45691</v>
      </c>
      <c r="B12" s="82" t="s">
        <v>21</v>
      </c>
      <c r="C12" s="83"/>
      <c r="D12" s="84"/>
      <c r="E12" s="85" t="s">
        <v>22</v>
      </c>
      <c r="F12" s="86"/>
      <c r="G12" s="20" t="s">
        <v>23</v>
      </c>
      <c r="H12" s="21">
        <v>3.37</v>
      </c>
      <c r="I12" s="22">
        <f>5148.3*12*H12</f>
        <v>208197.25200000004</v>
      </c>
    </row>
    <row r="13" spans="1:13" x14ac:dyDescent="0.3">
      <c r="A13" s="23"/>
      <c r="B13" s="24"/>
      <c r="C13" s="24"/>
      <c r="D13" s="25"/>
      <c r="E13" s="26"/>
      <c r="F13" s="27"/>
      <c r="G13" s="28"/>
      <c r="H13" s="29"/>
      <c r="I13" s="30"/>
    </row>
    <row r="14" spans="1:13" x14ac:dyDescent="0.3">
      <c r="A14" s="19">
        <v>45691</v>
      </c>
      <c r="B14" s="82" t="s">
        <v>24</v>
      </c>
      <c r="C14" s="83"/>
      <c r="D14" s="84"/>
      <c r="E14" s="85" t="s">
        <v>22</v>
      </c>
      <c r="F14" s="86"/>
      <c r="G14" s="20" t="s">
        <v>23</v>
      </c>
      <c r="H14" s="21"/>
      <c r="I14" s="22">
        <f>I15+I16+I17+I18+I19+I20+I21+I22+I23+I24</f>
        <v>1107708.3600000003</v>
      </c>
      <c r="K14" s="31"/>
    </row>
    <row r="15" spans="1:13" ht="28.95" customHeight="1" x14ac:dyDescent="0.3">
      <c r="A15" s="23"/>
      <c r="B15" s="87" t="s">
        <v>25</v>
      </c>
      <c r="C15" s="88"/>
      <c r="D15" s="89"/>
      <c r="E15" s="80" t="s">
        <v>22</v>
      </c>
      <c r="F15" s="81"/>
      <c r="G15" s="32" t="s">
        <v>23</v>
      </c>
      <c r="H15" s="29">
        <v>6.6</v>
      </c>
      <c r="I15" s="30">
        <f t="shared" ref="I15:I24" si="0">5148.3*12*H15</f>
        <v>407745.36000000004</v>
      </c>
    </row>
    <row r="16" spans="1:13" ht="41.4" customHeight="1" x14ac:dyDescent="0.3">
      <c r="A16" s="23"/>
      <c r="B16" s="87" t="s">
        <v>26</v>
      </c>
      <c r="C16" s="88"/>
      <c r="D16" s="89"/>
      <c r="E16" s="80" t="s">
        <v>22</v>
      </c>
      <c r="F16" s="81"/>
      <c r="G16" s="32" t="s">
        <v>23</v>
      </c>
      <c r="H16" s="29">
        <v>2.33</v>
      </c>
      <c r="I16" s="30">
        <f t="shared" si="0"/>
        <v>143946.46800000002</v>
      </c>
    </row>
    <row r="17" spans="1:9" ht="28.2" customHeight="1" x14ac:dyDescent="0.3">
      <c r="A17" s="23"/>
      <c r="B17" s="87" t="s">
        <v>27</v>
      </c>
      <c r="C17" s="88"/>
      <c r="D17" s="89"/>
      <c r="E17" s="80" t="s">
        <v>22</v>
      </c>
      <c r="F17" s="81"/>
      <c r="G17" s="32" t="s">
        <v>23</v>
      </c>
      <c r="H17" s="29">
        <v>2.52</v>
      </c>
      <c r="I17" s="30">
        <f t="shared" si="0"/>
        <v>155684.592</v>
      </c>
    </row>
    <row r="18" spans="1:9" x14ac:dyDescent="0.3">
      <c r="A18" s="23"/>
      <c r="B18" s="87" t="s">
        <v>28</v>
      </c>
      <c r="C18" s="88"/>
      <c r="D18" s="89"/>
      <c r="E18" s="80" t="s">
        <v>22</v>
      </c>
      <c r="F18" s="81"/>
      <c r="G18" s="32" t="s">
        <v>23</v>
      </c>
      <c r="H18" s="29">
        <v>4.88</v>
      </c>
      <c r="I18" s="30">
        <f t="shared" si="0"/>
        <v>301484.44800000003</v>
      </c>
    </row>
    <row r="19" spans="1:9" x14ac:dyDescent="0.3">
      <c r="A19" s="23"/>
      <c r="B19" s="87" t="s">
        <v>29</v>
      </c>
      <c r="C19" s="88"/>
      <c r="D19" s="89"/>
      <c r="E19" s="80" t="s">
        <v>22</v>
      </c>
      <c r="F19" s="81"/>
      <c r="G19" s="32" t="s">
        <v>23</v>
      </c>
      <c r="H19" s="29">
        <v>0.65</v>
      </c>
      <c r="I19" s="30">
        <v>8031.48</v>
      </c>
    </row>
    <row r="20" spans="1:9" ht="28.95" customHeight="1" x14ac:dyDescent="0.3">
      <c r="A20" s="23"/>
      <c r="B20" s="87" t="s">
        <v>30</v>
      </c>
      <c r="C20" s="88"/>
      <c r="D20" s="89"/>
      <c r="E20" s="80" t="s">
        <v>22</v>
      </c>
      <c r="F20" s="81"/>
      <c r="G20" s="32" t="s">
        <v>23</v>
      </c>
      <c r="H20" s="29">
        <v>0.42</v>
      </c>
      <c r="I20" s="30">
        <f t="shared" si="0"/>
        <v>25947.432000000001</v>
      </c>
    </row>
    <row r="21" spans="1:9" x14ac:dyDescent="0.3">
      <c r="A21" s="23"/>
      <c r="B21" s="87" t="s">
        <v>31</v>
      </c>
      <c r="C21" s="88"/>
      <c r="D21" s="89"/>
      <c r="E21" s="80" t="s">
        <v>22</v>
      </c>
      <c r="F21" s="81"/>
      <c r="G21" s="32" t="s">
        <v>23</v>
      </c>
      <c r="H21" s="29">
        <v>0.08</v>
      </c>
      <c r="I21" s="30">
        <f t="shared" si="0"/>
        <v>4942.3680000000004</v>
      </c>
    </row>
    <row r="22" spans="1:9" ht="39" customHeight="1" x14ac:dyDescent="0.3">
      <c r="A22" s="23"/>
      <c r="B22" s="87" t="s">
        <v>32</v>
      </c>
      <c r="C22" s="88"/>
      <c r="D22" s="89"/>
      <c r="E22" s="80" t="s">
        <v>22</v>
      </c>
      <c r="F22" s="81"/>
      <c r="G22" s="32" t="s">
        <v>23</v>
      </c>
      <c r="H22" s="29">
        <v>0.71</v>
      </c>
      <c r="I22" s="30">
        <f t="shared" si="0"/>
        <v>43863.516000000003</v>
      </c>
    </row>
    <row r="23" spans="1:9" ht="29.4" customHeight="1" x14ac:dyDescent="0.3">
      <c r="A23" s="23"/>
      <c r="B23" s="87" t="s">
        <v>33</v>
      </c>
      <c r="C23" s="88"/>
      <c r="D23" s="89"/>
      <c r="E23" s="80" t="s">
        <v>22</v>
      </c>
      <c r="F23" s="81"/>
      <c r="G23" s="32" t="s">
        <v>23</v>
      </c>
      <c r="H23" s="29">
        <v>0.1</v>
      </c>
      <c r="I23" s="30">
        <f t="shared" si="0"/>
        <v>6177.9600000000009</v>
      </c>
    </row>
    <row r="24" spans="1:9" x14ac:dyDescent="0.3">
      <c r="A24" s="23"/>
      <c r="B24" s="87" t="s">
        <v>34</v>
      </c>
      <c r="C24" s="88"/>
      <c r="D24" s="89"/>
      <c r="E24" s="80" t="s">
        <v>22</v>
      </c>
      <c r="F24" s="81"/>
      <c r="G24" s="32" t="s">
        <v>23</v>
      </c>
      <c r="H24" s="29">
        <v>0.16</v>
      </c>
      <c r="I24" s="30">
        <f t="shared" si="0"/>
        <v>9884.7360000000008</v>
      </c>
    </row>
    <row r="25" spans="1:9" x14ac:dyDescent="0.3">
      <c r="A25" s="23"/>
      <c r="B25" s="24"/>
      <c r="C25" s="24"/>
      <c r="D25" s="25"/>
      <c r="E25" s="80"/>
      <c r="F25" s="81"/>
      <c r="G25" s="32"/>
      <c r="H25" s="29"/>
      <c r="I25" s="30"/>
    </row>
    <row r="26" spans="1:9" x14ac:dyDescent="0.3">
      <c r="A26" s="19">
        <v>45691</v>
      </c>
      <c r="B26" s="82" t="s">
        <v>35</v>
      </c>
      <c r="C26" s="83"/>
      <c r="D26" s="84"/>
      <c r="E26" s="85"/>
      <c r="F26" s="86"/>
      <c r="G26" s="20"/>
      <c r="H26" s="21"/>
      <c r="I26" s="22">
        <f>SUM(I27:I39)</f>
        <v>155981.86000000002</v>
      </c>
    </row>
    <row r="27" spans="1:9" ht="29.4" customHeight="1" x14ac:dyDescent="0.3">
      <c r="A27" s="33" t="s">
        <v>36</v>
      </c>
      <c r="B27" s="61" t="s">
        <v>37</v>
      </c>
      <c r="C27" s="62"/>
      <c r="D27" s="63"/>
      <c r="E27" s="58">
        <v>5</v>
      </c>
      <c r="F27" s="60"/>
      <c r="G27" s="34" t="s">
        <v>38</v>
      </c>
      <c r="H27" s="35">
        <f t="shared" ref="H27:H39" si="1">I27/E27</f>
        <v>4583.8959999999997</v>
      </c>
      <c r="I27" s="35">
        <v>22919.48</v>
      </c>
    </row>
    <row r="28" spans="1:9" ht="28.95" customHeight="1" x14ac:dyDescent="0.3">
      <c r="A28" s="33" t="s">
        <v>39</v>
      </c>
      <c r="B28" s="77" t="s">
        <v>40</v>
      </c>
      <c r="C28" s="78"/>
      <c r="D28" s="79"/>
      <c r="E28" s="73">
        <v>1</v>
      </c>
      <c r="F28" s="73"/>
      <c r="G28" s="34" t="s">
        <v>38</v>
      </c>
      <c r="H28" s="35">
        <f t="shared" si="1"/>
        <v>1351.57</v>
      </c>
      <c r="I28" s="35">
        <v>1351.57</v>
      </c>
    </row>
    <row r="29" spans="1:9" ht="28.95" customHeight="1" x14ac:dyDescent="0.3">
      <c r="A29" s="33" t="s">
        <v>41</v>
      </c>
      <c r="B29" s="77" t="s">
        <v>42</v>
      </c>
      <c r="C29" s="78"/>
      <c r="D29" s="79"/>
      <c r="E29" s="58">
        <v>1</v>
      </c>
      <c r="F29" s="60"/>
      <c r="G29" s="34" t="s">
        <v>38</v>
      </c>
      <c r="H29" s="35">
        <f t="shared" si="1"/>
        <v>700.49</v>
      </c>
      <c r="I29" s="35">
        <v>700.49</v>
      </c>
    </row>
    <row r="30" spans="1:9" ht="28.95" customHeight="1" x14ac:dyDescent="0.3">
      <c r="A30" s="33" t="s">
        <v>43</v>
      </c>
      <c r="B30" s="61" t="s">
        <v>44</v>
      </c>
      <c r="C30" s="62"/>
      <c r="D30" s="63"/>
      <c r="E30" s="58">
        <v>6</v>
      </c>
      <c r="F30" s="60"/>
      <c r="G30" s="34" t="s">
        <v>38</v>
      </c>
      <c r="H30" s="35">
        <f t="shared" si="1"/>
        <v>8418.2616666666672</v>
      </c>
      <c r="I30" s="35">
        <v>50509.57</v>
      </c>
    </row>
    <row r="31" spans="1:9" ht="28.95" customHeight="1" x14ac:dyDescent="0.3">
      <c r="A31" s="33" t="s">
        <v>45</v>
      </c>
      <c r="B31" s="61" t="s">
        <v>46</v>
      </c>
      <c r="C31" s="62"/>
      <c r="D31" s="63"/>
      <c r="E31" s="58">
        <v>3.5</v>
      </c>
      <c r="F31" s="60"/>
      <c r="G31" s="34" t="s">
        <v>47</v>
      </c>
      <c r="H31" s="35">
        <f t="shared" si="1"/>
        <v>1325.3428571428572</v>
      </c>
      <c r="I31" s="36">
        <v>4638.7</v>
      </c>
    </row>
    <row r="32" spans="1:9" ht="28.95" customHeight="1" x14ac:dyDescent="0.3">
      <c r="A32" s="33" t="s">
        <v>48</v>
      </c>
      <c r="B32" s="61" t="s">
        <v>49</v>
      </c>
      <c r="C32" s="62"/>
      <c r="D32" s="63"/>
      <c r="E32" s="73">
        <v>2</v>
      </c>
      <c r="F32" s="73"/>
      <c r="G32" s="34" t="s">
        <v>47</v>
      </c>
      <c r="H32" s="35">
        <f t="shared" si="1"/>
        <v>1935.575</v>
      </c>
      <c r="I32" s="36">
        <v>3871.15</v>
      </c>
    </row>
    <row r="33" spans="1:10" ht="28.95" customHeight="1" x14ac:dyDescent="0.3">
      <c r="A33" s="33" t="s">
        <v>50</v>
      </c>
      <c r="B33" s="61" t="s">
        <v>51</v>
      </c>
      <c r="C33" s="62"/>
      <c r="D33" s="63"/>
      <c r="E33" s="73">
        <v>8</v>
      </c>
      <c r="F33" s="73"/>
      <c r="G33" s="34" t="s">
        <v>47</v>
      </c>
      <c r="H33" s="35">
        <f t="shared" si="1"/>
        <v>597.16499999999996</v>
      </c>
      <c r="I33" s="36">
        <v>4777.32</v>
      </c>
    </row>
    <row r="34" spans="1:10" ht="28.95" customHeight="1" x14ac:dyDescent="0.3">
      <c r="A34" s="33" t="s">
        <v>52</v>
      </c>
      <c r="B34" s="61" t="s">
        <v>53</v>
      </c>
      <c r="C34" s="62"/>
      <c r="D34" s="63"/>
      <c r="E34" s="73">
        <v>1</v>
      </c>
      <c r="F34" s="73"/>
      <c r="G34" s="34" t="s">
        <v>38</v>
      </c>
      <c r="H34" s="35">
        <f t="shared" si="1"/>
        <v>517.57000000000005</v>
      </c>
      <c r="I34" s="36">
        <v>517.57000000000005</v>
      </c>
    </row>
    <row r="35" spans="1:10" ht="40.200000000000003" customHeight="1" x14ac:dyDescent="0.3">
      <c r="A35" s="33" t="s">
        <v>54</v>
      </c>
      <c r="B35" s="61" t="s">
        <v>55</v>
      </c>
      <c r="C35" s="62"/>
      <c r="D35" s="63"/>
      <c r="E35" s="73">
        <v>4</v>
      </c>
      <c r="F35" s="73"/>
      <c r="G35" s="34" t="s">
        <v>47</v>
      </c>
      <c r="H35" s="35">
        <f t="shared" si="1"/>
        <v>677.04250000000002</v>
      </c>
      <c r="I35" s="36">
        <v>2708.17</v>
      </c>
    </row>
    <row r="36" spans="1:10" ht="30.6" customHeight="1" x14ac:dyDescent="0.3">
      <c r="A36" s="33" t="s">
        <v>56</v>
      </c>
      <c r="B36" s="61" t="s">
        <v>57</v>
      </c>
      <c r="C36" s="62"/>
      <c r="D36" s="63"/>
      <c r="E36" s="73">
        <v>56.47</v>
      </c>
      <c r="F36" s="73"/>
      <c r="G36" s="34" t="s">
        <v>58</v>
      </c>
      <c r="H36" s="35">
        <f t="shared" si="1"/>
        <v>862.15955374535156</v>
      </c>
      <c r="I36" s="36">
        <v>48686.15</v>
      </c>
    </row>
    <row r="37" spans="1:10" ht="30.6" customHeight="1" x14ac:dyDescent="0.3">
      <c r="A37" s="33" t="s">
        <v>59</v>
      </c>
      <c r="B37" s="61" t="s">
        <v>60</v>
      </c>
      <c r="C37" s="62"/>
      <c r="D37" s="63"/>
      <c r="E37" s="73">
        <v>1</v>
      </c>
      <c r="F37" s="73"/>
      <c r="G37" s="34" t="s">
        <v>38</v>
      </c>
      <c r="H37" s="35">
        <f t="shared" si="1"/>
        <v>4025.79</v>
      </c>
      <c r="I37" s="36">
        <v>4025.79</v>
      </c>
    </row>
    <row r="38" spans="1:10" ht="30.6" customHeight="1" x14ac:dyDescent="0.3">
      <c r="A38" s="33" t="s">
        <v>61</v>
      </c>
      <c r="B38" s="61" t="s">
        <v>62</v>
      </c>
      <c r="C38" s="62"/>
      <c r="D38" s="63"/>
      <c r="E38" s="73">
        <v>8</v>
      </c>
      <c r="F38" s="73"/>
      <c r="G38" s="34" t="s">
        <v>47</v>
      </c>
      <c r="H38" s="35">
        <f t="shared" si="1"/>
        <v>655.88250000000005</v>
      </c>
      <c r="I38" s="36">
        <v>5247.06</v>
      </c>
    </row>
    <row r="39" spans="1:10" ht="30.6" customHeight="1" x14ac:dyDescent="0.3">
      <c r="A39" s="33" t="s">
        <v>61</v>
      </c>
      <c r="B39" s="61" t="s">
        <v>63</v>
      </c>
      <c r="C39" s="62"/>
      <c r="D39" s="63"/>
      <c r="E39" s="73">
        <v>12</v>
      </c>
      <c r="F39" s="73"/>
      <c r="G39" s="34" t="s">
        <v>47</v>
      </c>
      <c r="H39" s="35">
        <f t="shared" si="1"/>
        <v>502.40333333333336</v>
      </c>
      <c r="I39" s="36">
        <v>6028.84</v>
      </c>
    </row>
    <row r="40" spans="1:10" x14ac:dyDescent="0.3">
      <c r="A40" s="33"/>
      <c r="B40" s="74" t="s">
        <v>64</v>
      </c>
      <c r="C40" s="75"/>
      <c r="D40" s="76"/>
      <c r="E40" s="73"/>
      <c r="F40" s="73"/>
      <c r="G40" s="37"/>
      <c r="H40" s="37"/>
      <c r="I40" s="38">
        <f>I26+I14+I12</f>
        <v>1471887.4720000005</v>
      </c>
      <c r="J40" s="31"/>
    </row>
    <row r="41" spans="1:10" x14ac:dyDescent="0.3">
      <c r="A41" s="64" t="s">
        <v>65</v>
      </c>
      <c r="B41" s="65"/>
      <c r="C41" s="65"/>
      <c r="D41" s="65"/>
      <c r="E41" s="65"/>
      <c r="F41" s="65"/>
      <c r="G41" s="65"/>
      <c r="H41" s="66"/>
      <c r="I41" s="2"/>
    </row>
    <row r="42" spans="1:10" x14ac:dyDescent="0.3">
      <c r="A42" s="67" t="s">
        <v>66</v>
      </c>
      <c r="B42" s="70" t="s">
        <v>67</v>
      </c>
      <c r="C42" s="70"/>
      <c r="D42" s="39">
        <v>145799.85999999999</v>
      </c>
      <c r="E42" s="40">
        <v>0.1</v>
      </c>
      <c r="F42" s="71" t="s">
        <v>68</v>
      </c>
      <c r="G42" s="71"/>
      <c r="H42" s="71"/>
      <c r="I42" s="2"/>
    </row>
    <row r="43" spans="1:10" x14ac:dyDescent="0.3">
      <c r="A43" s="68"/>
      <c r="B43" s="70" t="s">
        <v>69</v>
      </c>
      <c r="C43" s="70"/>
      <c r="D43" s="39">
        <f>I26</f>
        <v>155981.86000000002</v>
      </c>
      <c r="E43" s="40">
        <f>D43*E42/D42</f>
        <v>0.10698354580038694</v>
      </c>
      <c r="F43" s="71" t="s">
        <v>70</v>
      </c>
      <c r="G43" s="71"/>
      <c r="H43" s="71"/>
      <c r="I43" s="2"/>
    </row>
    <row r="44" spans="1:10" x14ac:dyDescent="0.3">
      <c r="A44" s="68"/>
      <c r="B44" s="58" t="s">
        <v>71</v>
      </c>
      <c r="C44" s="60"/>
      <c r="D44" s="35"/>
      <c r="E44" s="41">
        <f>D43/D42</f>
        <v>1.0698354580038694</v>
      </c>
      <c r="F44" s="58"/>
      <c r="G44" s="72"/>
      <c r="H44" s="60"/>
      <c r="I44" s="2"/>
    </row>
    <row r="45" spans="1:10" x14ac:dyDescent="0.3">
      <c r="A45" s="69"/>
      <c r="B45" s="58" t="s">
        <v>72</v>
      </c>
      <c r="C45" s="60"/>
      <c r="D45" s="35">
        <f>D43-D42</f>
        <v>10182.000000000029</v>
      </c>
      <c r="E45" s="41"/>
      <c r="F45" s="58"/>
      <c r="G45" s="72"/>
      <c r="H45" s="72"/>
      <c r="I45" s="60"/>
    </row>
    <row r="46" spans="1:10" x14ac:dyDescent="0.3">
      <c r="A46" s="42"/>
      <c r="B46" s="43"/>
      <c r="C46" s="43"/>
      <c r="D46" s="44"/>
      <c r="E46" s="45"/>
      <c r="F46" s="43"/>
      <c r="G46" s="43"/>
      <c r="H46" s="43"/>
      <c r="I46" s="46"/>
    </row>
    <row r="47" spans="1:10" ht="14.4" customHeight="1" x14ac:dyDescent="0.3">
      <c r="A47" s="58" t="s">
        <v>73</v>
      </c>
      <c r="B47" s="59"/>
      <c r="C47" s="58" t="s">
        <v>74</v>
      </c>
      <c r="D47" s="60"/>
      <c r="E47" s="61" t="s">
        <v>75</v>
      </c>
      <c r="F47" s="62"/>
      <c r="G47" s="62"/>
      <c r="H47" s="62"/>
      <c r="I47" s="63"/>
    </row>
    <row r="48" spans="1:10" ht="14.4" customHeight="1" x14ac:dyDescent="0.3">
      <c r="A48" s="43"/>
      <c r="B48" s="47"/>
      <c r="C48" s="43"/>
      <c r="D48" s="43"/>
      <c r="E48" s="42"/>
      <c r="F48" s="42"/>
      <c r="G48" s="42"/>
      <c r="H48" s="42"/>
      <c r="I48" s="48"/>
    </row>
    <row r="49" spans="1:10" ht="14.4" customHeight="1" x14ac:dyDescent="0.3">
      <c r="A49" s="43"/>
      <c r="B49" s="57" t="s">
        <v>76</v>
      </c>
      <c r="C49" s="57"/>
      <c r="D49" s="57"/>
      <c r="E49" s="53" t="s">
        <v>77</v>
      </c>
      <c r="F49" s="53"/>
      <c r="G49" s="53" t="s">
        <v>78</v>
      </c>
      <c r="H49" s="53"/>
      <c r="I49" s="49" t="s">
        <v>79</v>
      </c>
    </row>
    <row r="50" spans="1:10" ht="14.4" customHeight="1" x14ac:dyDescent="0.3">
      <c r="A50" s="43"/>
      <c r="B50" s="57" t="s">
        <v>80</v>
      </c>
      <c r="C50" s="57"/>
      <c r="D50" s="57"/>
      <c r="E50" s="53">
        <v>1482032.32</v>
      </c>
      <c r="F50" s="53"/>
      <c r="G50" s="53">
        <v>1447210.96</v>
      </c>
      <c r="H50" s="53"/>
      <c r="I50" s="49">
        <f>I40</f>
        <v>1471887.4720000005</v>
      </c>
      <c r="J50" s="31"/>
    </row>
    <row r="51" spans="1:10" ht="14.4" customHeight="1" x14ac:dyDescent="0.3">
      <c r="A51" s="43"/>
      <c r="B51" s="47"/>
      <c r="C51" s="43"/>
      <c r="D51" s="43"/>
      <c r="E51" s="42"/>
      <c r="F51" s="42"/>
      <c r="G51" s="42"/>
      <c r="H51" s="42"/>
      <c r="I51" s="48"/>
    </row>
    <row r="52" spans="1:10" s="50" customFormat="1" x14ac:dyDescent="0.3">
      <c r="A52" s="43" t="s">
        <v>81</v>
      </c>
      <c r="B52" s="57" t="s">
        <v>76</v>
      </c>
      <c r="C52" s="57"/>
      <c r="D52" s="57"/>
      <c r="E52" s="53" t="s">
        <v>77</v>
      </c>
      <c r="F52" s="53"/>
      <c r="G52" s="53" t="s">
        <v>79</v>
      </c>
      <c r="H52" s="53"/>
      <c r="I52" s="49" t="s">
        <v>82</v>
      </c>
    </row>
    <row r="53" spans="1:10" ht="32.4" customHeight="1" x14ac:dyDescent="0.3">
      <c r="A53" s="43">
        <v>10889.52</v>
      </c>
      <c r="B53" s="53" t="s">
        <v>83</v>
      </c>
      <c r="C53" s="53"/>
      <c r="D53" s="53"/>
      <c r="E53" s="53">
        <v>23476.248</v>
      </c>
      <c r="F53" s="53"/>
      <c r="G53" s="54">
        <v>33094</v>
      </c>
      <c r="H53" s="54"/>
      <c r="I53" s="49">
        <f>A53+E53-G53</f>
        <v>1271.7679999999964</v>
      </c>
    </row>
    <row r="54" spans="1:10" x14ac:dyDescent="0.3">
      <c r="A54" s="43"/>
      <c r="B54" s="47"/>
      <c r="C54" s="43"/>
      <c r="D54" s="43"/>
      <c r="E54" s="42"/>
      <c r="F54" s="42"/>
      <c r="G54" s="42"/>
      <c r="H54" s="42"/>
      <c r="I54" s="48"/>
    </row>
    <row r="55" spans="1:10" x14ac:dyDescent="0.3">
      <c r="A55" s="51"/>
      <c r="B55" s="55"/>
      <c r="C55" s="55"/>
      <c r="D55" s="55"/>
      <c r="E55" s="55"/>
      <c r="F55" s="55"/>
      <c r="G55" s="55"/>
      <c r="H55" s="55"/>
      <c r="I55" s="55"/>
    </row>
    <row r="56" spans="1:10" ht="28.8" customHeight="1" x14ac:dyDescent="0.3">
      <c r="A56" s="1"/>
      <c r="B56" s="56"/>
      <c r="C56" s="56"/>
      <c r="D56" s="56"/>
      <c r="E56" s="56"/>
      <c r="F56" s="56"/>
      <c r="G56" s="56"/>
      <c r="H56" s="56"/>
      <c r="I56" s="56"/>
    </row>
    <row r="57" spans="1:10" x14ac:dyDescent="0.3">
      <c r="A57" s="1"/>
      <c r="B57" s="1"/>
      <c r="C57" s="1"/>
      <c r="D57" s="1"/>
      <c r="E57" s="1"/>
      <c r="F57" s="1"/>
      <c r="G57" s="1"/>
      <c r="H57" s="1"/>
      <c r="I57" s="2"/>
    </row>
    <row r="58" spans="1:10" x14ac:dyDescent="0.3">
      <c r="A58" s="5"/>
      <c r="B58" s="1"/>
      <c r="C58" s="1"/>
      <c r="D58" s="1"/>
      <c r="E58" s="1"/>
      <c r="F58" s="1"/>
      <c r="G58" s="1"/>
      <c r="H58" s="1"/>
      <c r="I58" s="2"/>
    </row>
    <row r="59" spans="1:10" x14ac:dyDescent="0.3">
      <c r="A59" s="5"/>
      <c r="B59" s="1"/>
      <c r="C59" s="1"/>
      <c r="D59" s="1"/>
      <c r="E59" s="1"/>
      <c r="F59" s="1"/>
      <c r="G59" s="1"/>
      <c r="H59" s="1"/>
      <c r="I59" s="2"/>
    </row>
    <row r="60" spans="1:10" x14ac:dyDescent="0.3">
      <c r="A60" s="5"/>
      <c r="B60" s="1"/>
      <c r="C60" s="1"/>
      <c r="D60" s="1"/>
      <c r="E60" s="1"/>
      <c r="F60" s="1"/>
      <c r="G60" s="1"/>
      <c r="H60" s="1"/>
      <c r="I60" s="2"/>
    </row>
    <row r="61" spans="1:10" x14ac:dyDescent="0.3">
      <c r="A61" s="1"/>
      <c r="B61" s="1"/>
      <c r="C61" s="1"/>
      <c r="D61" s="1"/>
      <c r="E61" s="1"/>
      <c r="F61" s="1"/>
      <c r="G61" s="1"/>
      <c r="H61" s="1"/>
      <c r="I61" s="2"/>
    </row>
    <row r="62" spans="1:10" x14ac:dyDescent="0.3">
      <c r="A62" s="1"/>
      <c r="B62" s="1"/>
      <c r="C62" s="1"/>
      <c r="D62" s="1"/>
      <c r="E62" s="1"/>
      <c r="F62" s="1"/>
      <c r="G62" s="1"/>
      <c r="H62" s="1"/>
      <c r="I62" s="2"/>
    </row>
    <row r="63" spans="1:10" x14ac:dyDescent="0.3">
      <c r="A63" s="1"/>
      <c r="B63" s="1"/>
      <c r="C63" s="1"/>
      <c r="D63" s="1"/>
      <c r="E63" s="1"/>
      <c r="F63" s="1"/>
      <c r="G63" s="1"/>
      <c r="H63" s="1"/>
      <c r="I63" s="2"/>
    </row>
    <row r="64" spans="1:10" x14ac:dyDescent="0.3">
      <c r="A64" s="1"/>
      <c r="B64" s="1"/>
      <c r="C64" s="1"/>
      <c r="D64" s="1"/>
      <c r="E64" s="1"/>
      <c r="F64" s="1"/>
      <c r="G64" s="1"/>
      <c r="H64" s="1"/>
      <c r="I64" s="2"/>
    </row>
    <row r="65" spans="1:9" x14ac:dyDescent="0.3">
      <c r="A65" s="1"/>
      <c r="B65" s="1"/>
      <c r="C65" s="1"/>
      <c r="D65" s="1"/>
      <c r="E65" s="1"/>
      <c r="F65" s="1"/>
      <c r="G65" s="1"/>
      <c r="H65" s="1"/>
      <c r="I65" s="2"/>
    </row>
    <row r="66" spans="1:9" x14ac:dyDescent="0.3">
      <c r="A66" s="1"/>
      <c r="B66" s="1"/>
      <c r="C66" s="1"/>
      <c r="D66" s="1"/>
      <c r="E66" s="1"/>
      <c r="F66" s="1"/>
      <c r="G66" s="1"/>
      <c r="H66" s="1"/>
      <c r="I66" s="2"/>
    </row>
    <row r="67" spans="1:9" x14ac:dyDescent="0.3">
      <c r="A67" s="1"/>
      <c r="B67" s="1"/>
      <c r="C67" s="1"/>
      <c r="D67" s="1"/>
      <c r="E67" s="1"/>
      <c r="F67" s="1"/>
      <c r="G67" s="1"/>
      <c r="H67" s="1"/>
      <c r="I67" s="2"/>
    </row>
    <row r="68" spans="1:9" x14ac:dyDescent="0.3">
      <c r="A68" s="1"/>
      <c r="B68" s="1"/>
      <c r="C68" s="1"/>
      <c r="D68" s="1"/>
      <c r="E68" s="1"/>
      <c r="F68" s="1"/>
      <c r="G68" s="1"/>
      <c r="H68" s="1"/>
      <c r="I68" s="2"/>
    </row>
    <row r="69" spans="1:9" x14ac:dyDescent="0.3">
      <c r="A69" s="1"/>
      <c r="B69" s="1"/>
      <c r="C69" s="1"/>
      <c r="D69" s="1"/>
      <c r="E69" s="1"/>
      <c r="F69" s="1"/>
      <c r="G69" s="1"/>
      <c r="H69" s="1"/>
      <c r="I69" s="2"/>
    </row>
    <row r="70" spans="1:9" x14ac:dyDescent="0.3">
      <c r="A70" s="1"/>
      <c r="B70" s="1"/>
      <c r="C70" s="1"/>
      <c r="D70" s="1"/>
      <c r="E70" s="1"/>
      <c r="F70" s="1"/>
      <c r="G70" s="1"/>
      <c r="H70" s="1"/>
      <c r="I70" s="2"/>
    </row>
    <row r="71" spans="1:9" x14ac:dyDescent="0.3">
      <c r="A71" s="1"/>
      <c r="B71" s="1"/>
      <c r="C71" s="1"/>
      <c r="D71" s="1"/>
      <c r="E71" s="1"/>
      <c r="F71" s="1"/>
      <c r="G71" s="1"/>
      <c r="H71" s="1"/>
      <c r="I71" s="2"/>
    </row>
    <row r="72" spans="1:9" x14ac:dyDescent="0.3">
      <c r="A72" s="1"/>
      <c r="B72" s="1"/>
      <c r="C72" s="1"/>
      <c r="D72" s="1"/>
      <c r="E72" s="1"/>
      <c r="F72" s="1"/>
      <c r="G72" s="1"/>
      <c r="H72" s="1"/>
      <c r="I72" s="2"/>
    </row>
    <row r="73" spans="1:9" x14ac:dyDescent="0.3">
      <c r="A73" s="1"/>
      <c r="B73" s="1"/>
      <c r="C73" s="1"/>
      <c r="D73" s="1"/>
      <c r="E73" s="1"/>
      <c r="F73" s="1"/>
      <c r="G73" s="1"/>
      <c r="H73" s="1"/>
      <c r="I73" s="2"/>
    </row>
    <row r="74" spans="1:9" x14ac:dyDescent="0.3">
      <c r="A74" s="1"/>
      <c r="B74" s="1"/>
      <c r="C74" s="1"/>
      <c r="D74" s="1"/>
      <c r="E74" s="1"/>
      <c r="F74" s="1"/>
      <c r="G74" s="1"/>
      <c r="H74" s="1"/>
      <c r="I74" s="2"/>
    </row>
    <row r="75" spans="1:9" x14ac:dyDescent="0.3">
      <c r="A75" s="1"/>
      <c r="B75" s="1"/>
      <c r="C75" s="1"/>
      <c r="D75" s="1"/>
      <c r="E75" s="1"/>
      <c r="F75" s="1"/>
      <c r="G75" s="1"/>
      <c r="H75" s="1"/>
      <c r="I75" s="2"/>
    </row>
    <row r="76" spans="1:9" x14ac:dyDescent="0.3">
      <c r="A76" s="1"/>
      <c r="B76" s="1"/>
      <c r="C76" s="1"/>
      <c r="D76" s="1"/>
      <c r="E76" s="1"/>
      <c r="F76" s="1"/>
      <c r="G76" s="1"/>
      <c r="H76" s="1"/>
      <c r="I76" s="2"/>
    </row>
  </sheetData>
  <mergeCells count="92">
    <mergeCell ref="B1:I1"/>
    <mergeCell ref="B2:I2"/>
    <mergeCell ref="B15:D15"/>
    <mergeCell ref="E15:F15"/>
    <mergeCell ref="A4:A11"/>
    <mergeCell ref="B4:D11"/>
    <mergeCell ref="E4:F4"/>
    <mergeCell ref="E6:F6"/>
    <mergeCell ref="E7:F7"/>
    <mergeCell ref="E8:F8"/>
    <mergeCell ref="E9:F9"/>
    <mergeCell ref="E10:F10"/>
    <mergeCell ref="B12:D12"/>
    <mergeCell ref="E12:F12"/>
    <mergeCell ref="B14:D14"/>
    <mergeCell ref="E14:F14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8:D28"/>
    <mergeCell ref="E28:F28"/>
    <mergeCell ref="B22:D22"/>
    <mergeCell ref="E22:F22"/>
    <mergeCell ref="B23:D23"/>
    <mergeCell ref="E23:F23"/>
    <mergeCell ref="B24:D24"/>
    <mergeCell ref="E24:F24"/>
    <mergeCell ref="E25:F25"/>
    <mergeCell ref="B26:D26"/>
    <mergeCell ref="E26:F26"/>
    <mergeCell ref="B27:D27"/>
    <mergeCell ref="E27:F27"/>
    <mergeCell ref="B29:D29"/>
    <mergeCell ref="E29:F29"/>
    <mergeCell ref="B30:D30"/>
    <mergeCell ref="E30:F30"/>
    <mergeCell ref="B31:D31"/>
    <mergeCell ref="E31:F31"/>
    <mergeCell ref="B32:D32"/>
    <mergeCell ref="E32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B40:D40"/>
    <mergeCell ref="E40:F40"/>
    <mergeCell ref="A41:H41"/>
    <mergeCell ref="A42:A45"/>
    <mergeCell ref="B42:C42"/>
    <mergeCell ref="F42:H42"/>
    <mergeCell ref="B43:C43"/>
    <mergeCell ref="F43:H43"/>
    <mergeCell ref="B44:C44"/>
    <mergeCell ref="F44:H44"/>
    <mergeCell ref="B45:C45"/>
    <mergeCell ref="F45:I45"/>
    <mergeCell ref="A47:B47"/>
    <mergeCell ref="C47:D47"/>
    <mergeCell ref="E47:I47"/>
    <mergeCell ref="B49:D49"/>
    <mergeCell ref="E49:F49"/>
    <mergeCell ref="G49:H49"/>
    <mergeCell ref="B50:D50"/>
    <mergeCell ref="E50:F50"/>
    <mergeCell ref="G50:H50"/>
    <mergeCell ref="B52:D52"/>
    <mergeCell ref="E52:F52"/>
    <mergeCell ref="G52:H52"/>
    <mergeCell ref="B53:D53"/>
    <mergeCell ref="E53:F53"/>
    <mergeCell ref="G53:H53"/>
    <mergeCell ref="B55:I55"/>
    <mergeCell ref="B56:I56"/>
  </mergeCells>
  <pageMargins left="1.1811023622047245" right="0.31496062992125984" top="0.74803149606299213" bottom="0.74803149606299213" header="0.31496062992125984" footer="0.31496062992125984"/>
  <pageSetup paperSize="9" scale="86" fitToHeight="3" orientation="landscape" r:id="rId1"/>
  <rowBreaks count="1" manualBreakCount="1">
    <brk id="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YRIST</dc:creator>
  <cp:lastModifiedBy>YRIST</cp:lastModifiedBy>
  <dcterms:created xsi:type="dcterms:W3CDTF">2026-03-04T05:23:49Z</dcterms:created>
  <dcterms:modified xsi:type="dcterms:W3CDTF">2026-03-04T08:04:51Z</dcterms:modified>
</cp:coreProperties>
</file>